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161" windowWidth="19410" windowHeight="1095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ср общ" sheetId="11" r:id="rId11"/>
    <sheet name="Лист1" sheetId="12" r:id="rId12"/>
  </sheets>
  <definedNames/>
  <calcPr fullCalcOnLoad="1" refMode="R1C1"/>
</workbook>
</file>

<file path=xl/sharedStrings.xml><?xml version="1.0" encoding="utf-8"?>
<sst xmlns="http://schemas.openxmlformats.org/spreadsheetml/2006/main" count="1195" uniqueCount="351">
  <si>
    <t>продукт</t>
  </si>
  <si>
    <t>сумма</t>
  </si>
  <si>
    <t>среднее</t>
  </si>
  <si>
    <t>норма</t>
  </si>
  <si>
    <t>Молоко</t>
  </si>
  <si>
    <t>Творог</t>
  </si>
  <si>
    <t>Сметана</t>
  </si>
  <si>
    <t>Сыр</t>
  </si>
  <si>
    <t>Мясо</t>
  </si>
  <si>
    <t>Птица</t>
  </si>
  <si>
    <t>Рыба</t>
  </si>
  <si>
    <t>Колбасн</t>
  </si>
  <si>
    <t>Яйцо</t>
  </si>
  <si>
    <t>Картоф</t>
  </si>
  <si>
    <t>Овощи</t>
  </si>
  <si>
    <t>Фр свеж</t>
  </si>
  <si>
    <t>Фр суш</t>
  </si>
  <si>
    <t>Сок</t>
  </si>
  <si>
    <t>100±5</t>
  </si>
  <si>
    <t>Хл рж</t>
  </si>
  <si>
    <t>Хл пш</t>
  </si>
  <si>
    <t>Крупы, боб</t>
  </si>
  <si>
    <t>Макароны</t>
  </si>
  <si>
    <t>Мука</t>
  </si>
  <si>
    <t>Крахмал</t>
  </si>
  <si>
    <t>3±0,15</t>
  </si>
  <si>
    <t>Масло сл</t>
  </si>
  <si>
    <t>Масло р</t>
  </si>
  <si>
    <t>Конд изд</t>
  </si>
  <si>
    <t>Чай</t>
  </si>
  <si>
    <t>Какао</t>
  </si>
  <si>
    <t>Коф нап</t>
  </si>
  <si>
    <t>Дрожжи</t>
  </si>
  <si>
    <t>Сахар</t>
  </si>
  <si>
    <t>37±1,85</t>
  </si>
  <si>
    <t>соль</t>
  </si>
  <si>
    <t>Примерное цикличное меню</t>
  </si>
  <si>
    <t>день</t>
  </si>
  <si>
    <t>неделя</t>
  </si>
  <si>
    <t>первая</t>
  </si>
  <si>
    <t>сезон</t>
  </si>
  <si>
    <t>возрастная категория</t>
  </si>
  <si>
    <t xml:space="preserve"> </t>
  </si>
  <si>
    <t>№ рец.</t>
  </si>
  <si>
    <t>масса порции</t>
  </si>
  <si>
    <t>брутто</t>
  </si>
  <si>
    <t>нетто</t>
  </si>
  <si>
    <t>пищевые вещества</t>
  </si>
  <si>
    <t>калорийность</t>
  </si>
  <si>
    <t>витамины</t>
  </si>
  <si>
    <t>минеральные в-ва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</si>
  <si>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</si>
  <si>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</si>
  <si>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</si>
  <si>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</si>
  <si>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</si>
  <si>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</si>
  <si>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</si>
  <si>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</si>
  <si>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</si>
  <si>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крупа гречневая</t>
  </si>
  <si>
    <t>молоко</t>
  </si>
  <si>
    <t>сахар</t>
  </si>
  <si>
    <t>Кофейный напиток на молоке</t>
  </si>
  <si>
    <t>напит.коф</t>
  </si>
  <si>
    <t>Хлеб пшеничный</t>
  </si>
  <si>
    <t>2-й завтрак</t>
  </si>
  <si>
    <t xml:space="preserve">      Обед</t>
  </si>
  <si>
    <t>икра кабачковая</t>
  </si>
  <si>
    <t>(1.11- 31.12)</t>
  </si>
  <si>
    <t>(1.01-29.02)</t>
  </si>
  <si>
    <t>с 1.03</t>
  </si>
  <si>
    <t>морковь до 01.01</t>
  </si>
  <si>
    <t>(с 01.01)</t>
  </si>
  <si>
    <t>масло р.</t>
  </si>
  <si>
    <t>свекла до 1.01</t>
  </si>
  <si>
    <t>масло сл.</t>
  </si>
  <si>
    <t>мука</t>
  </si>
  <si>
    <t>лук</t>
  </si>
  <si>
    <t>Хлеб ржано-пшеничный</t>
  </si>
  <si>
    <t>полдник</t>
  </si>
  <si>
    <t>дрожжи</t>
  </si>
  <si>
    <t>яйцо</t>
  </si>
  <si>
    <t>яблоки</t>
  </si>
  <si>
    <t>ужин</t>
  </si>
  <si>
    <t>лук репчатый</t>
  </si>
  <si>
    <t>чай</t>
  </si>
  <si>
    <t>лимон</t>
  </si>
  <si>
    <t>сумма за день</t>
  </si>
  <si>
    <t>(с 1.01)</t>
  </si>
  <si>
    <t xml:space="preserve">картофель </t>
  </si>
  <si>
    <t>(1.09-31.10)</t>
  </si>
  <si>
    <t>сметана</t>
  </si>
  <si>
    <t>говядина</t>
  </si>
  <si>
    <t>клюква</t>
  </si>
  <si>
    <t>крахмал</t>
  </si>
  <si>
    <t xml:space="preserve">         Ужин</t>
  </si>
  <si>
    <t>морковь до1.01</t>
  </si>
  <si>
    <t xml:space="preserve">лук </t>
  </si>
  <si>
    <t>картофель до 1.09</t>
  </si>
  <si>
    <t xml:space="preserve">мука </t>
  </si>
  <si>
    <t>томат п.</t>
  </si>
  <si>
    <t>картофель</t>
  </si>
  <si>
    <t>какао с молоком</t>
  </si>
  <si>
    <t xml:space="preserve">какао </t>
  </si>
  <si>
    <t>сыр</t>
  </si>
  <si>
    <t xml:space="preserve">2-й завтрак </t>
  </si>
  <si>
    <t>обед</t>
  </si>
  <si>
    <t>капуста морская</t>
  </si>
  <si>
    <t>с1.01</t>
  </si>
  <si>
    <t>вода</t>
  </si>
  <si>
    <t>печень говяжья</t>
  </si>
  <si>
    <t>макароны отварные с маслом</t>
  </si>
  <si>
    <t>макароны</t>
  </si>
  <si>
    <t>крупа рисовая</t>
  </si>
  <si>
    <t>вторая</t>
  </si>
  <si>
    <t>крупа манная</t>
  </si>
  <si>
    <t>изюм</t>
  </si>
  <si>
    <t>азу</t>
  </si>
  <si>
    <t>творог</t>
  </si>
  <si>
    <t>курага</t>
  </si>
  <si>
    <t>с1.09-31.10</t>
  </si>
  <si>
    <t>сумма общая</t>
  </si>
  <si>
    <t>прием пищи, наименование блюда</t>
  </si>
  <si>
    <t>минеральные              в-ва</t>
  </si>
  <si>
    <t>Каша манная молочная</t>
  </si>
  <si>
    <t>манка</t>
  </si>
  <si>
    <t>Кофейный напиток с молоком</t>
  </si>
  <si>
    <t>масло р</t>
  </si>
  <si>
    <t>масло сл</t>
  </si>
  <si>
    <t>крупа перловая</t>
  </si>
  <si>
    <t>огурцы соленые</t>
  </si>
  <si>
    <t>томат паста</t>
  </si>
  <si>
    <t>зелень укропа</t>
  </si>
  <si>
    <t>бедро куринное</t>
  </si>
  <si>
    <t>чеснок</t>
  </si>
  <si>
    <t>свежие яблоки</t>
  </si>
  <si>
    <t>сахар песок</t>
  </si>
  <si>
    <t>капуста б\к</t>
  </si>
  <si>
    <t>морковь</t>
  </si>
  <si>
    <t>чай с сахаром</t>
  </si>
  <si>
    <t>пшено</t>
  </si>
  <si>
    <t>фрукты (яблоко)</t>
  </si>
  <si>
    <t xml:space="preserve">Салат из  свеклы с чесноком и маслом </t>
  </si>
  <si>
    <t>свекла</t>
  </si>
  <si>
    <t>зелень</t>
  </si>
  <si>
    <t>рыба(кета)</t>
  </si>
  <si>
    <t>лук р</t>
  </si>
  <si>
    <t>соус молочно-сметанный</t>
  </si>
  <si>
    <t>1\8</t>
  </si>
  <si>
    <t>кунжут</t>
  </si>
  <si>
    <t>хлеб пш</t>
  </si>
  <si>
    <t>лазань</t>
  </si>
  <si>
    <t>вермишель</t>
  </si>
  <si>
    <t>сок (вишневый)</t>
  </si>
  <si>
    <t>салат из морской капусты с брусникой</t>
  </si>
  <si>
    <t>морская капуста</t>
  </si>
  <si>
    <t xml:space="preserve">брусника </t>
  </si>
  <si>
    <t>суп крестьянский</t>
  </si>
  <si>
    <t>крупа пшенная</t>
  </si>
  <si>
    <t>картофельное пюре</t>
  </si>
  <si>
    <t>ежики из говядины</t>
  </si>
  <si>
    <t>кисель из ягод</t>
  </si>
  <si>
    <t>ягоды(смородина)</t>
  </si>
  <si>
    <t xml:space="preserve">ватрушка с творогом </t>
  </si>
  <si>
    <t>йогурт</t>
  </si>
  <si>
    <t>чай с сахаром и лимоном</t>
  </si>
  <si>
    <t>каша рисовая на молоке</t>
  </si>
  <si>
    <t>фрукты(яблоко)</t>
  </si>
  <si>
    <t>свекольник со сметаной</t>
  </si>
  <si>
    <t>голубцы слоеные</t>
  </si>
  <si>
    <t>напиток из св ягод</t>
  </si>
  <si>
    <t>ягода (клюква)</t>
  </si>
  <si>
    <t>вафли с фруктово-ягодной начинкой</t>
  </si>
  <si>
    <t>котлета рыбная</t>
  </si>
  <si>
    <t>1\6</t>
  </si>
  <si>
    <t>батон</t>
  </si>
  <si>
    <t>овощи тушеные</t>
  </si>
  <si>
    <t xml:space="preserve">лук р </t>
  </si>
  <si>
    <t xml:space="preserve">чай с лимоном </t>
  </si>
  <si>
    <t xml:space="preserve">каша овсянная на молоке </t>
  </si>
  <si>
    <t>хлопья овсянные</t>
  </si>
  <si>
    <t>каша ячневая на молоке</t>
  </si>
  <si>
    <t>крупа ячневая</t>
  </si>
  <si>
    <t xml:space="preserve">сыр </t>
  </si>
  <si>
    <t>сок вишневый</t>
  </si>
  <si>
    <t>салат из свеклы с чесноком</t>
  </si>
  <si>
    <t>суп с домашней лапшой</t>
  </si>
  <si>
    <t>куры</t>
  </si>
  <si>
    <t>1\4</t>
  </si>
  <si>
    <t xml:space="preserve">говядина </t>
  </si>
  <si>
    <t>огурцы сол</t>
  </si>
  <si>
    <t>ягода (смородина)</t>
  </si>
  <si>
    <t>Пирог  с яблоком</t>
  </si>
  <si>
    <t>отвар шиповника</t>
  </si>
  <si>
    <t>шиповник суш.</t>
  </si>
  <si>
    <t>пудинг из творага со сметанным соусом</t>
  </si>
  <si>
    <t>соус:</t>
  </si>
  <si>
    <t>мука пш.</t>
  </si>
  <si>
    <t>мандарин</t>
  </si>
  <si>
    <t>сок (персиковый)</t>
  </si>
  <si>
    <t>суп овощной со сметаной</t>
  </si>
  <si>
    <t>зел.горошек</t>
  </si>
  <si>
    <t xml:space="preserve">вода </t>
  </si>
  <si>
    <t>котлета "здоровье"</t>
  </si>
  <si>
    <t>томат</t>
  </si>
  <si>
    <t>кисель из св. ягод</t>
  </si>
  <si>
    <t>ягода (брусника)</t>
  </si>
  <si>
    <t>булка с маком</t>
  </si>
  <si>
    <t>мак</t>
  </si>
  <si>
    <t>овощное рагу</t>
  </si>
  <si>
    <t>лук р.</t>
  </si>
  <si>
    <t>Каша гречневая на молоке</t>
  </si>
  <si>
    <t>суп с вермешелью</t>
  </si>
  <si>
    <t>вермешель</t>
  </si>
  <si>
    <t>зразы мясные</t>
  </si>
  <si>
    <t>Компот из свежих фруктов</t>
  </si>
  <si>
    <t>морковные котлеты</t>
  </si>
  <si>
    <t>шиповник</t>
  </si>
  <si>
    <t>сырники из творога с курагой</t>
  </si>
  <si>
    <t>каша кукурузная на молоке</t>
  </si>
  <si>
    <t>крупа кукурузная</t>
  </si>
  <si>
    <t>сок (яблочно-обрикосовый)</t>
  </si>
  <si>
    <t>Зеленый горошек с маслом</t>
  </si>
  <si>
    <t>горошек консер.</t>
  </si>
  <si>
    <t>борщ с фасолью</t>
  </si>
  <si>
    <t>фасоль консер.</t>
  </si>
  <si>
    <t>сложный гарнир</t>
  </si>
  <si>
    <t>ягода ( облепиха)</t>
  </si>
  <si>
    <t>пряник</t>
  </si>
  <si>
    <t>суфле куринное</t>
  </si>
  <si>
    <t>филе куринное</t>
  </si>
  <si>
    <t>фрукты (мандарины)</t>
  </si>
  <si>
    <t>1-3 лет</t>
  </si>
  <si>
    <t>2+2</t>
  </si>
  <si>
    <t>омлет натуральный с икрой кабачковой</t>
  </si>
  <si>
    <t>1,1\2</t>
  </si>
  <si>
    <t>окунь терпуг</t>
  </si>
  <si>
    <t>3+2</t>
  </si>
  <si>
    <t>1\10</t>
  </si>
  <si>
    <t>390±22,5</t>
  </si>
  <si>
    <t>30±2</t>
  </si>
  <si>
    <t>9±0,55</t>
  </si>
  <si>
    <t>4±0,3</t>
  </si>
  <si>
    <t>50±2,75</t>
  </si>
  <si>
    <t>20±1,2</t>
  </si>
  <si>
    <t>32±1,85</t>
  </si>
  <si>
    <t>4,9±0,35</t>
  </si>
  <si>
    <t>120±7</t>
  </si>
  <si>
    <t>205±13</t>
  </si>
  <si>
    <t>95±5</t>
  </si>
  <si>
    <t>40±2,5</t>
  </si>
  <si>
    <t>70±5</t>
  </si>
  <si>
    <t>30±2,15</t>
  </si>
  <si>
    <t>8±0,6</t>
  </si>
  <si>
    <t>25±1,45</t>
  </si>
  <si>
    <t>22±1,1</t>
  </si>
  <si>
    <r>
      <t>9±</t>
    </r>
    <r>
      <rPr>
        <sz val="12"/>
        <rFont val="Times New Roman"/>
        <family val="1"/>
      </rPr>
      <t>0,45</t>
    </r>
  </si>
  <si>
    <t>суп молочный с вермешелью</t>
  </si>
  <si>
    <t>фрукты (яблоки)</t>
  </si>
  <si>
    <t>Суп гороховый с гренками</t>
  </si>
  <si>
    <t>крупа гороховая</t>
  </si>
  <si>
    <t>жаркое по-домашнему</t>
  </si>
  <si>
    <t>Компот из сухофруктов (курага, изюм, чернослив)</t>
  </si>
  <si>
    <t>сухофрукты</t>
  </si>
  <si>
    <t>1\5</t>
  </si>
  <si>
    <t>масло мл.</t>
  </si>
  <si>
    <t>чай с лимоном</t>
  </si>
  <si>
    <t>запеканка творожная со сметанным соусом</t>
  </si>
  <si>
    <t xml:space="preserve">чай с молоком </t>
  </si>
  <si>
    <t>Каша "Дружба"</t>
  </si>
  <si>
    <t>Пшено</t>
  </si>
  <si>
    <t>Рис</t>
  </si>
  <si>
    <t>Какао на молоке</t>
  </si>
  <si>
    <t>какао-порошок</t>
  </si>
  <si>
    <t>Солянка сборная</t>
  </si>
  <si>
    <t>Куры</t>
  </si>
  <si>
    <t>Говядина</t>
  </si>
  <si>
    <t>Морковь</t>
  </si>
  <si>
    <t>Лук</t>
  </si>
  <si>
    <t>Огурцы соленые</t>
  </si>
  <si>
    <t>Масло сл.</t>
  </si>
  <si>
    <t>Масло раст.</t>
  </si>
  <si>
    <t>Картофель</t>
  </si>
  <si>
    <t>Томат-паста</t>
  </si>
  <si>
    <t>Вода</t>
  </si>
  <si>
    <t>Соль</t>
  </si>
  <si>
    <t>Капуста, тушенная с мясом</t>
  </si>
  <si>
    <t>Капуста б/к</t>
  </si>
  <si>
    <t>Говядина 1 кат</t>
  </si>
  <si>
    <t>Лук репчатый</t>
  </si>
  <si>
    <t>Лимонный напиток</t>
  </si>
  <si>
    <t xml:space="preserve">лимон </t>
  </si>
  <si>
    <t>Ватрушка с курагой</t>
  </si>
  <si>
    <t>джем абрикосовый</t>
  </si>
  <si>
    <t>масло раст.</t>
  </si>
  <si>
    <t>Рыба с овощами, под сметанныйм соусом</t>
  </si>
  <si>
    <t>кета</t>
  </si>
  <si>
    <t>масло раст</t>
  </si>
  <si>
    <t>чай с лимоном и сахором</t>
  </si>
  <si>
    <t>Фрукты</t>
  </si>
  <si>
    <t>Мандарины</t>
  </si>
  <si>
    <t>1-3 года</t>
  </si>
  <si>
    <t>Салат из  морской капусты с ягодой</t>
  </si>
  <si>
    <t>пирожки, печенные с капустой</t>
  </si>
  <si>
    <t>100\30</t>
  </si>
  <si>
    <t>киcель из ягод</t>
  </si>
  <si>
    <t>5</t>
  </si>
  <si>
    <t>Бигус</t>
  </si>
  <si>
    <t>Булка с изюмом и крошкой</t>
  </si>
  <si>
    <t>Компот из свежих яблок</t>
  </si>
  <si>
    <t>Соус томатный</t>
  </si>
  <si>
    <t>Бедро куринное запеченное</t>
  </si>
  <si>
    <t>Овощи припущенные</t>
  </si>
  <si>
    <t>Рассольник со сметаной</t>
  </si>
  <si>
    <t>Каша гречневая рассыпчатая</t>
  </si>
  <si>
    <t>Каша пшенная на молоке</t>
  </si>
  <si>
    <t>Какао с молоком</t>
  </si>
  <si>
    <t>Фрукты (яблоко)</t>
  </si>
  <si>
    <t>Суп картофельный с фрикадельками</t>
  </si>
  <si>
    <t>Рыба с овощами под сметанным соусом</t>
  </si>
  <si>
    <t>Рис отварной с маслом</t>
  </si>
  <si>
    <t>Компот из с\ф</t>
  </si>
  <si>
    <t>Булка с кунжутом</t>
  </si>
  <si>
    <t xml:space="preserve">Суфле из печени с соусом </t>
  </si>
  <si>
    <t>Макароны отварные с маслом</t>
  </si>
  <si>
    <t>осенне-зимний</t>
  </si>
  <si>
    <t>50, 69</t>
  </si>
  <si>
    <t>229, 252</t>
  </si>
  <si>
    <t>ЙОГУРТ</t>
  </si>
  <si>
    <t>Сок Яблочный</t>
  </si>
  <si>
    <t>Йогурт</t>
  </si>
  <si>
    <t>ПОНЕДЕЛЬНИК</t>
  </si>
  <si>
    <t>ВТОРНИК</t>
  </si>
  <si>
    <t>СРЕДА</t>
  </si>
  <si>
    <t>ЧЕТВЕРГ</t>
  </si>
  <si>
    <t>ПЯТНИЦА</t>
  </si>
  <si>
    <t>сухофрукты(изюм,курага, чернослив)</t>
  </si>
  <si>
    <t xml:space="preserve">прием пищи, наименование блюда </t>
  </si>
  <si>
    <t>прием пищи,наименование блюда</t>
  </si>
  <si>
    <t>Дни</t>
  </si>
  <si>
    <t>Белки</t>
  </si>
  <si>
    <t>Жиры</t>
  </si>
  <si>
    <t>Углеводы</t>
  </si>
  <si>
    <t>Ккал</t>
  </si>
  <si>
    <t>Витамин С</t>
  </si>
  <si>
    <t>Итого</t>
  </si>
  <si>
    <t>Среднее за день</t>
  </si>
  <si>
    <t>Норма</t>
  </si>
  <si>
    <t>Разница</t>
  </si>
  <si>
    <t>Таблица калорийности ясли ( 1-3 года)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</si>
</sst>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\ &quot;руб.&quot;;[Red]#,##0.00\ &quot;руб.&quot;"/>
    <numFmt numFmtId="178" formatCode="0.000%"/>
    <numFmt numFmtId="179" formatCode="0.0%"/>
    <numFmt numFmtId="180" formatCode="_-* #,##0.000_р_._-;\-* #,##0.000_р_._-;_-* &quot;-&quot;??_р_._-;_-@_-"/>
    <numFmt numFmtId="181" formatCode="_-* #,##0.0000_р_._-;\-* #,##0.0000_р_._-;_-* &quot;-&quot;??_р_._-;_-@_-"/>
  </numFmts>
  <fonts count="56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8"/>
      <name val="Arial Cyr"/>
      <family val="0"/>
    </font>
    <font>
      <i/>
      <sz val="8"/>
      <name val="Arial Cyr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1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9" fontId="1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9" fillId="33" borderId="10" xfId="0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2" fontId="9" fillId="0" borderId="0" xfId="0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2" fontId="10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11" fillId="0" borderId="10" xfId="0" applyFont="1" applyBorder="1" applyAlignment="1">
      <alignment/>
    </xf>
    <xf numFmtId="2" fontId="9" fillId="0" borderId="10" xfId="0" applyNumberFormat="1" applyFont="1" applyFill="1" applyBorder="1" applyAlignment="1">
      <alignment/>
    </xf>
    <xf numFmtId="2" fontId="9" fillId="0" borderId="10" xfId="0" applyNumberFormat="1" applyFont="1" applyBorder="1" applyAlignment="1">
      <alignment vertical="top" wrapText="1"/>
    </xf>
    <xf numFmtId="2" fontId="10" fillId="0" borderId="10" xfId="0" applyNumberFormat="1" applyFont="1" applyBorder="1" applyAlignment="1">
      <alignment horizontal="right"/>
    </xf>
    <xf numFmtId="2" fontId="9" fillId="0" borderId="10" xfId="0" applyNumberFormat="1" applyFont="1" applyFill="1" applyBorder="1" applyAlignment="1">
      <alignment horizontal="right" vertical="top" wrapText="1"/>
    </xf>
    <xf numFmtId="2" fontId="8" fillId="0" borderId="0" xfId="0" applyNumberFormat="1" applyFont="1" applyAlignment="1">
      <alignment/>
    </xf>
    <xf numFmtId="0" fontId="15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10" xfId="0" applyFont="1" applyBorder="1" applyAlignment="1">
      <alignment/>
    </xf>
    <xf numFmtId="2" fontId="9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2" fontId="9" fillId="0" borderId="0" xfId="0" applyNumberFormat="1" applyFont="1" applyAlignment="1">
      <alignment/>
    </xf>
    <xf numFmtId="2" fontId="8" fillId="0" borderId="10" xfId="0" applyNumberFormat="1" applyFont="1" applyBorder="1" applyAlignment="1">
      <alignment/>
    </xf>
    <xf numFmtId="2" fontId="9" fillId="0" borderId="0" xfId="0" applyNumberFormat="1" applyFont="1" applyAlignment="1">
      <alignment wrapText="1"/>
    </xf>
    <xf numFmtId="2" fontId="10" fillId="0" borderId="10" xfId="0" applyNumberFormat="1" applyFont="1" applyBorder="1" applyAlignment="1">
      <alignment vertical="top" wrapText="1"/>
    </xf>
    <xf numFmtId="2" fontId="15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vertical="top" wrapText="1"/>
    </xf>
    <xf numFmtId="2" fontId="9" fillId="33" borderId="1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/>
    </xf>
    <xf numFmtId="2" fontId="14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2" fontId="9" fillId="0" borderId="13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2" fontId="9" fillId="0" borderId="0" xfId="0" applyNumberFormat="1" applyFont="1" applyFill="1" applyAlignment="1">
      <alignment/>
    </xf>
    <xf numFmtId="2" fontId="10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left" vertical="center"/>
    </xf>
    <xf numFmtId="2" fontId="9" fillId="0" borderId="10" xfId="0" applyNumberFormat="1" applyFont="1" applyFill="1" applyBorder="1" applyAlignment="1">
      <alignment horizontal="left" vertical="center"/>
    </xf>
    <xf numFmtId="2" fontId="9" fillId="0" borderId="10" xfId="0" applyNumberFormat="1" applyFont="1" applyBorder="1" applyAlignment="1">
      <alignment horizontal="left" vertical="center" wrapText="1"/>
    </xf>
    <xf numFmtId="2" fontId="11" fillId="33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 wrapText="1"/>
    </xf>
    <xf numFmtId="2" fontId="10" fillId="0" borderId="10" xfId="0" applyNumberFormat="1" applyFont="1" applyBorder="1" applyAlignment="1">
      <alignment horizontal="left" vertical="center"/>
    </xf>
    <xf numFmtId="2" fontId="10" fillId="0" borderId="10" xfId="0" applyNumberFormat="1" applyFont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2" fontId="8" fillId="0" borderId="0" xfId="0" applyNumberFormat="1" applyFont="1" applyAlignment="1">
      <alignment horizontal="left" vertical="center"/>
    </xf>
    <xf numFmtId="2" fontId="11" fillId="0" borderId="13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/>
    </xf>
    <xf numFmtId="2" fontId="9" fillId="0" borderId="10" xfId="0" applyNumberFormat="1" applyFont="1" applyBorder="1" applyAlignment="1">
      <alignment horizontal="left" wrapText="1"/>
    </xf>
    <xf numFmtId="2" fontId="9" fillId="0" borderId="10" xfId="0" applyNumberFormat="1" applyFont="1" applyBorder="1" applyAlignment="1">
      <alignment horizontal="left"/>
    </xf>
    <xf numFmtId="2" fontId="10" fillId="0" borderId="10" xfId="0" applyNumberFormat="1" applyFont="1" applyBorder="1" applyAlignment="1">
      <alignment horizontal="left"/>
    </xf>
    <xf numFmtId="2" fontId="10" fillId="0" borderId="10" xfId="0" applyNumberFormat="1" applyFont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wrapText="1"/>
    </xf>
    <xf numFmtId="2" fontId="9" fillId="0" borderId="10" xfId="0" applyNumberFormat="1" applyFont="1" applyFill="1" applyBorder="1" applyAlignment="1">
      <alignment horizontal="left"/>
    </xf>
    <xf numFmtId="2" fontId="9" fillId="0" borderId="10" xfId="0" applyNumberFormat="1" applyFont="1" applyBorder="1" applyAlignment="1">
      <alignment horizontal="left" vertical="top" wrapText="1"/>
    </xf>
    <xf numFmtId="2" fontId="10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2" fontId="8" fillId="0" borderId="0" xfId="0" applyNumberFormat="1" applyFont="1" applyAlignment="1">
      <alignment horizontal="left"/>
    </xf>
    <xf numFmtId="2" fontId="8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vertical="top" wrapText="1"/>
    </xf>
    <xf numFmtId="2" fontId="10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 shrinkToFit="1"/>
    </xf>
    <xf numFmtId="2" fontId="9" fillId="0" borderId="12" xfId="0" applyNumberFormat="1" applyFont="1" applyBorder="1" applyAlignment="1">
      <alignment/>
    </xf>
    <xf numFmtId="2" fontId="9" fillId="0" borderId="13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1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2" fontId="9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2" fontId="9" fillId="0" borderId="10" xfId="0" applyNumberFormat="1" applyFont="1" applyBorder="1" applyAlignment="1">
      <alignment horizontal="center" vertical="top" wrapText="1"/>
    </xf>
    <xf numFmtId="2" fontId="10" fillId="0" borderId="12" xfId="0" applyNumberFormat="1" applyFont="1" applyFill="1" applyBorder="1" applyAlignment="1">
      <alignment vertical="top" wrapText="1"/>
    </xf>
    <xf numFmtId="2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/>
    </xf>
    <xf numFmtId="2" fontId="10" fillId="0" borderId="12" xfId="0" applyNumberFormat="1" applyFont="1" applyBorder="1" applyAlignment="1">
      <alignment horizontal="left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left" vertical="center"/>
    </xf>
    <xf numFmtId="2" fontId="8" fillId="0" borderId="0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left"/>
    </xf>
    <xf numFmtId="2" fontId="11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2" fontId="9" fillId="0" borderId="13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2" fontId="10" fillId="0" borderId="16" xfId="0" applyNumberFormat="1" applyFont="1" applyFill="1" applyBorder="1" applyAlignment="1">
      <alignment horizontal="left" vertical="center" wrapText="1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2" fontId="10" fillId="0" borderId="13" xfId="0" applyNumberFormat="1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9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1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9" fontId="10" fillId="0" borderId="13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9" fontId="10" fillId="0" borderId="13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 wrapText="1"/>
    </xf>
    <xf numFmtId="9" fontId="9" fillId="0" borderId="13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" fontId="10" fillId="0" borderId="1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9" fillId="0" borderId="12" xfId="0" applyNumberFormat="1" applyFont="1" applyBorder="1" applyAlignment="1">
      <alignment/>
    </xf>
    <xf numFmtId="0" fontId="9" fillId="0" borderId="13" xfId="0" applyNumberFormat="1" applyFont="1" applyBorder="1" applyAlignment="1">
      <alignment/>
    </xf>
    <xf numFmtId="0" fontId="9" fillId="0" borderId="17" xfId="0" applyNumberFormat="1" applyFont="1" applyBorder="1" applyAlignment="1">
      <alignment/>
    </xf>
    <xf numFmtId="2" fontId="9" fillId="0" borderId="18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/>
    </xf>
    <xf numFmtId="2" fontId="9" fillId="0" borderId="20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right"/>
    </xf>
    <xf numFmtId="2" fontId="9" fillId="0" borderId="19" xfId="0" applyNumberFormat="1" applyFont="1" applyBorder="1" applyAlignment="1">
      <alignment vertical="center"/>
    </xf>
    <xf numFmtId="2" fontId="9" fillId="0" borderId="13" xfId="0" applyNumberFormat="1" applyFont="1" applyBorder="1" applyAlignment="1">
      <alignment vertical="center"/>
    </xf>
    <xf numFmtId="2" fontId="9" fillId="0" borderId="10" xfId="0" applyNumberFormat="1" applyFont="1" applyFill="1" applyBorder="1" applyAlignment="1">
      <alignment horizontal="right" vertical="center" wrapText="1"/>
    </xf>
    <xf numFmtId="2" fontId="9" fillId="0" borderId="12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right" vertical="center"/>
    </xf>
    <xf numFmtId="2" fontId="10" fillId="0" borderId="12" xfId="0" applyNumberFormat="1" applyFont="1" applyBorder="1" applyAlignment="1">
      <alignment horizontal="right" vertical="center"/>
    </xf>
    <xf numFmtId="2" fontId="9" fillId="33" borderId="10" xfId="0" applyNumberFormat="1" applyFont="1" applyFill="1" applyBorder="1" applyAlignment="1">
      <alignment vertical="center"/>
    </xf>
    <xf numFmtId="2" fontId="9" fillId="0" borderId="13" xfId="0" applyNumberFormat="1" applyFont="1" applyBorder="1" applyAlignment="1">
      <alignment horizontal="left" vertical="center"/>
    </xf>
    <xf numFmtId="2" fontId="9" fillId="0" borderId="12" xfId="0" applyNumberFormat="1" applyFont="1" applyBorder="1" applyAlignment="1">
      <alignment horizontal="left" vertical="center"/>
    </xf>
    <xf numFmtId="2" fontId="15" fillId="0" borderId="10" xfId="0" applyNumberFormat="1" applyFont="1" applyFill="1" applyBorder="1" applyAlignment="1">
      <alignment horizontal="left" vertical="center"/>
    </xf>
    <xf numFmtId="2" fontId="10" fillId="0" borderId="12" xfId="0" applyNumberFormat="1" applyFont="1" applyBorder="1" applyAlignment="1">
      <alignment horizontal="left" vertical="center"/>
    </xf>
    <xf numFmtId="2" fontId="0" fillId="0" borderId="0" xfId="0" applyNumberFormat="1" applyFont="1" applyAlignment="1">
      <alignment horizontal="left"/>
    </xf>
    <xf numFmtId="0" fontId="9" fillId="0" borderId="10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top" wrapText="1"/>
    </xf>
    <xf numFmtId="2" fontId="11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/>
    </xf>
    <xf numFmtId="2" fontId="11" fillId="0" borderId="18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  <xf numFmtId="2" fontId="9" fillId="0" borderId="19" xfId="0" applyNumberFormat="1" applyFont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left" vertical="center" wrapText="1"/>
    </xf>
    <xf numFmtId="2" fontId="9" fillId="0" borderId="12" xfId="0" applyNumberFormat="1" applyFont="1" applyFill="1" applyBorder="1" applyAlignment="1">
      <alignment horizontal="left" vertical="center"/>
    </xf>
    <xf numFmtId="2" fontId="11" fillId="0" borderId="18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10" fillId="0" borderId="13" xfId="0" applyNumberFormat="1" applyFont="1" applyBorder="1" applyAlignment="1">
      <alignment horizontal="left" vertical="center" wrapText="1"/>
    </xf>
    <xf numFmtId="2" fontId="15" fillId="0" borderId="18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vertical="top" wrapText="1"/>
    </xf>
    <xf numFmtId="2" fontId="9" fillId="0" borderId="13" xfId="0" applyNumberFormat="1" applyFont="1" applyFill="1" applyBorder="1" applyAlignment="1">
      <alignment/>
    </xf>
    <xf numFmtId="2" fontId="10" fillId="0" borderId="13" xfId="0" applyNumberFormat="1" applyFont="1" applyFill="1" applyBorder="1" applyAlignment="1">
      <alignment vertical="top" wrapText="1"/>
    </xf>
    <xf numFmtId="2" fontId="9" fillId="0" borderId="19" xfId="0" applyNumberFormat="1" applyFont="1" applyBorder="1" applyAlignment="1">
      <alignment horizontal="right"/>
    </xf>
    <xf numFmtId="2" fontId="10" fillId="0" borderId="13" xfId="0" applyNumberFormat="1" applyFont="1" applyFill="1" applyBorder="1" applyAlignment="1">
      <alignment/>
    </xf>
    <xf numFmtId="2" fontId="9" fillId="33" borderId="13" xfId="0" applyNumberFormat="1" applyFont="1" applyFill="1" applyBorder="1" applyAlignment="1">
      <alignment horizontal="center" vertical="center"/>
    </xf>
    <xf numFmtId="2" fontId="10" fillId="0" borderId="13" xfId="0" applyNumberFormat="1" applyFont="1" applyBorder="1" applyAlignment="1">
      <alignment wrapText="1"/>
    </xf>
    <xf numFmtId="2" fontId="10" fillId="0" borderId="12" xfId="0" applyNumberFormat="1" applyFont="1" applyBorder="1" applyAlignment="1">
      <alignment vertical="top" wrapText="1"/>
    </xf>
    <xf numFmtId="2" fontId="10" fillId="0" borderId="13" xfId="0" applyNumberFormat="1" applyFont="1" applyFill="1" applyBorder="1" applyAlignment="1">
      <alignment wrapText="1"/>
    </xf>
    <xf numFmtId="2" fontId="10" fillId="0" borderId="13" xfId="0" applyNumberFormat="1" applyFont="1" applyFill="1" applyBorder="1" applyAlignment="1">
      <alignment horizontal="left" vertical="top" wrapText="1"/>
    </xf>
    <xf numFmtId="2" fontId="10" fillId="0" borderId="13" xfId="0" applyNumberFormat="1" applyFont="1" applyBorder="1" applyAlignment="1">
      <alignment horizontal="left"/>
    </xf>
    <xf numFmtId="2" fontId="10" fillId="0" borderId="13" xfId="0" applyNumberFormat="1" applyFont="1" applyBorder="1" applyAlignment="1">
      <alignment horizontal="left" wrapText="1"/>
    </xf>
    <xf numFmtId="0" fontId="9" fillId="0" borderId="17" xfId="0" applyNumberFormat="1" applyFont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/>
    </xf>
    <xf numFmtId="0" fontId="9" fillId="0" borderId="13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9" fillId="0" borderId="17" xfId="0" applyNumberFormat="1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8" fillId="0" borderId="0" xfId="0" applyNumberFormat="1" applyFont="1" applyBorder="1" applyAlignment="1">
      <alignment horizontal="center"/>
    </xf>
    <xf numFmtId="9" fontId="9" fillId="0" borderId="18" xfId="57" applyFont="1" applyFill="1" applyBorder="1" applyAlignment="1">
      <alignment horizontal="center" vertical="center"/>
    </xf>
    <xf numFmtId="9" fontId="9" fillId="0" borderId="18" xfId="57" applyFont="1" applyBorder="1" applyAlignment="1">
      <alignment horizontal="center" vertical="center" wrapText="1"/>
    </xf>
    <xf numFmtId="9" fontId="9" fillId="0" borderId="18" xfId="57" applyFont="1" applyBorder="1" applyAlignment="1">
      <alignment horizontal="center" vertical="center"/>
    </xf>
    <xf numFmtId="9" fontId="3" fillId="0" borderId="18" xfId="57" applyFont="1" applyFill="1" applyBorder="1" applyAlignment="1">
      <alignment horizontal="center" vertical="center"/>
    </xf>
    <xf numFmtId="9" fontId="3" fillId="0" borderId="18" xfId="57" applyFont="1" applyBorder="1" applyAlignment="1">
      <alignment horizontal="center" vertical="center"/>
    </xf>
    <xf numFmtId="9" fontId="9" fillId="0" borderId="18" xfId="57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9" fontId="9" fillId="0" borderId="23" xfId="57" applyFont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10" fillId="0" borderId="21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/>
    </xf>
    <xf numFmtId="2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12" xfId="0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 wrapText="1" shrinkToFit="1"/>
    </xf>
    <xf numFmtId="2" fontId="10" fillId="0" borderId="15" xfId="0" applyNumberFormat="1" applyFont="1" applyBorder="1" applyAlignment="1">
      <alignment horizontal="left" vertical="center" wrapText="1" shrinkToFit="1"/>
    </xf>
    <xf numFmtId="2" fontId="10" fillId="0" borderId="15" xfId="0" applyNumberFormat="1" applyFont="1" applyBorder="1" applyAlignment="1">
      <alignment horizontal="center" vertical="center" wrapText="1" shrinkToFit="1"/>
    </xf>
    <xf numFmtId="2" fontId="10" fillId="0" borderId="13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wrapText="1"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9" fillId="0" borderId="15" xfId="0" applyFont="1" applyBorder="1" applyAlignment="1">
      <alignment wrapText="1"/>
    </xf>
    <xf numFmtId="2" fontId="10" fillId="0" borderId="0" xfId="0" applyNumberFormat="1" applyFont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left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18" xfId="0" applyNumberFormat="1" applyFont="1" applyFill="1" applyBorder="1" applyAlignment="1">
      <alignment horizontal="left" vertical="center"/>
    </xf>
    <xf numFmtId="2" fontId="10" fillId="0" borderId="18" xfId="0" applyNumberFormat="1" applyFont="1" applyBorder="1" applyAlignment="1">
      <alignment horizontal="left" vertical="center" wrapText="1"/>
    </xf>
    <xf numFmtId="2" fontId="10" fillId="0" borderId="10" xfId="0" applyNumberFormat="1" applyFont="1" applyBorder="1" applyAlignment="1">
      <alignment wrapText="1"/>
    </xf>
    <xf numFmtId="2" fontId="9" fillId="0" borderId="13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/>
    </xf>
    <xf numFmtId="2" fontId="11" fillId="0" borderId="13" xfId="0" applyNumberFormat="1" applyFont="1" applyBorder="1" applyAlignment="1">
      <alignment/>
    </xf>
    <xf numFmtId="2" fontId="10" fillId="0" borderId="18" xfId="0" applyNumberFormat="1" applyFont="1" applyBorder="1" applyAlignment="1">
      <alignment horizontal="left"/>
    </xf>
    <xf numFmtId="2" fontId="10" fillId="0" borderId="18" xfId="0" applyNumberFormat="1" applyFont="1" applyFill="1" applyBorder="1" applyAlignment="1">
      <alignment/>
    </xf>
    <xf numFmtId="2" fontId="9" fillId="0" borderId="13" xfId="0" applyNumberFormat="1" applyFont="1" applyBorder="1" applyAlignment="1">
      <alignment horizontal="left"/>
    </xf>
    <xf numFmtId="0" fontId="10" fillId="0" borderId="18" xfId="0" applyFont="1" applyBorder="1" applyAlignment="1">
      <alignment vertical="top" wrapText="1"/>
    </xf>
    <xf numFmtId="2" fontId="9" fillId="0" borderId="15" xfId="0" applyNumberFormat="1" applyFont="1" applyBorder="1" applyAlignment="1">
      <alignment horizontal="center" vertical="center"/>
    </xf>
    <xf numFmtId="43" fontId="9" fillId="0" borderId="10" xfId="6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10" fillId="0" borderId="1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left" vertical="center" wrapText="1"/>
    </xf>
    <xf numFmtId="2" fontId="10" fillId="0" borderId="15" xfId="0" applyNumberFormat="1" applyFont="1" applyBorder="1" applyAlignment="1">
      <alignment horizontal="center" vertical="center" wrapText="1" shrinkToFit="1"/>
    </xf>
    <xf numFmtId="2" fontId="9" fillId="0" borderId="1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2" fontId="9" fillId="0" borderId="13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left" vertical="center" wrapText="1"/>
    </xf>
    <xf numFmtId="2" fontId="10" fillId="0" borderId="16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/>
    </xf>
    <xf numFmtId="2" fontId="10" fillId="0" borderId="10" xfId="0" applyNumberFormat="1" applyFont="1" applyFill="1" applyBorder="1" applyAlignment="1">
      <alignment horizontal="left" vertical="top" wrapText="1"/>
    </xf>
    <xf numFmtId="2" fontId="19" fillId="0" borderId="11" xfId="0" applyNumberFormat="1" applyFont="1" applyBorder="1" applyAlignment="1">
      <alignment horizontal="center" vertical="center"/>
    </xf>
    <xf numFmtId="2" fontId="19" fillId="0" borderId="14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center"/>
    </xf>
    <xf numFmtId="2" fontId="10" fillId="0" borderId="12" xfId="0" applyNumberFormat="1" applyFont="1" applyBorder="1" applyAlignment="1">
      <alignment horizontal="left" vertical="top" wrapText="1"/>
    </xf>
    <xf numFmtId="2" fontId="10" fillId="0" borderId="13" xfId="0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2" fontId="10" fillId="0" borderId="10" xfId="0" applyNumberFormat="1" applyFont="1" applyBorder="1" applyAlignment="1">
      <alignment vertical="top" wrapText="1"/>
    </xf>
    <xf numFmtId="0" fontId="21" fillId="0" borderId="11" xfId="0" applyFont="1" applyBorder="1" applyAlignment="1">
      <alignment horizontal="center"/>
    </xf>
    <xf numFmtId="0" fontId="0" fillId="0" borderId="28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42"/>
  <sheetViews>
    <sheetView tabSelected="1" zoomScale="150" zoomScaleNormal="150" zoomScalePageLayoutView="0" workbookViewId="0" topLeftCell="A1">
      <selection activeCell="G15" sqref="G15"/>
    </sheetView>
  </sheetViews>
  <sheetFormatPr defaultColWidth="11.375" defaultRowHeight="12.75"/>
  <cols>
    <col min="1" max="1" width="4.25390625" style="212" customWidth="1"/>
    <col min="2" max="2" width="18.875" style="210" customWidth="1"/>
    <col min="3" max="3" width="8.625" style="27" customWidth="1"/>
    <col min="4" max="5" width="7.875" style="27" customWidth="1"/>
    <col min="6" max="6" width="6.25390625" style="27" customWidth="1"/>
    <col min="7" max="7" width="6.375" style="27" customWidth="1"/>
    <col min="8" max="8" width="5.875" style="27" customWidth="1"/>
    <col min="9" max="9" width="10.375" style="27" customWidth="1"/>
    <col min="10" max="11" width="6.875" style="27" customWidth="1"/>
    <col min="12" max="12" width="6.375" style="27" customWidth="1"/>
    <col min="13" max="13" width="7.00390625" style="27" customWidth="1"/>
    <col min="14" max="14" width="7.125" style="27" customWidth="1"/>
    <col min="15" max="16384" width="11.375" style="27" customWidth="1"/>
  </cols>
  <sheetData>
    <row r="1" spans="1:14" s="25" customFormat="1" ht="13.5">
      <c r="A1" s="7"/>
      <c r="B1" s="130"/>
      <c r="C1" s="49"/>
      <c r="D1" s="49"/>
      <c r="E1" s="50" t="s">
        <v>36</v>
      </c>
      <c r="F1" s="50"/>
      <c r="G1" s="50"/>
      <c r="H1" s="49"/>
      <c r="I1" s="49"/>
      <c r="J1" s="49"/>
      <c r="K1" s="49"/>
      <c r="L1" s="49"/>
      <c r="M1" s="49"/>
      <c r="N1" s="49"/>
    </row>
    <row r="2" spans="1:14" s="26" customFormat="1" ht="12.75">
      <c r="A2" s="7"/>
      <c r="B2" s="290" t="s">
        <v>37</v>
      </c>
      <c r="C2" s="403" t="s">
        <v>332</v>
      </c>
      <c r="D2" s="404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s="26" customFormat="1" ht="12.75">
      <c r="A3" s="7"/>
      <c r="B3" s="290" t="s">
        <v>38</v>
      </c>
      <c r="C3" s="49" t="s">
        <v>39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s="26" customFormat="1" ht="12.75">
      <c r="A4" s="7"/>
      <c r="B4" s="290" t="s">
        <v>40</v>
      </c>
      <c r="C4" s="49" t="s">
        <v>326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s="26" customFormat="1" ht="26.25" customHeight="1">
      <c r="A5" s="7"/>
      <c r="B5" s="358" t="s">
        <v>41</v>
      </c>
      <c r="C5" s="49" t="s">
        <v>233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s="26" customFormat="1" ht="12.75">
      <c r="A6" s="211"/>
      <c r="B6" s="187" t="s">
        <v>42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s="26" customFormat="1" ht="22.5">
      <c r="A7" s="18" t="s">
        <v>43</v>
      </c>
      <c r="B7" s="209" t="s">
        <v>123</v>
      </c>
      <c r="C7" s="18" t="s">
        <v>44</v>
      </c>
      <c r="D7" s="155" t="s">
        <v>45</v>
      </c>
      <c r="E7" s="155" t="s">
        <v>46</v>
      </c>
      <c r="F7" s="406" t="s">
        <v>47</v>
      </c>
      <c r="G7" s="406"/>
      <c r="H7" s="406"/>
      <c r="I7" s="18" t="s">
        <v>48</v>
      </c>
      <c r="J7" s="406" t="s">
        <v>49</v>
      </c>
      <c r="K7" s="406"/>
      <c r="L7" s="406"/>
      <c r="M7" s="405" t="s">
        <v>124</v>
      </c>
      <c r="N7" s="405"/>
    </row>
    <row r="8" spans="1:14" s="26" customFormat="1" ht="14.25" thickBot="1">
      <c r="A8" s="7"/>
      <c r="B8" s="130"/>
      <c r="C8" s="49"/>
      <c r="D8" s="50"/>
      <c r="E8" s="50"/>
      <c r="F8" s="5" t="s">
        <v>51</v>
      </c>
      <c r="G8" s="5" t="s">
        <v>52</v>
      </c>
      <c r="H8" s="5" t="s">
        <v>53</v>
      </c>
      <c r="I8" s="5"/>
      <c r="J8" s="5" t="s">
        <v>54</v>
      </c>
      <c r="K8" s="5" t="s">
        <v>55</v>
      </c>
      <c r="L8" s="5" t="s">
        <v>56</v>
      </c>
      <c r="M8" s="5" t="s">
        <v>57</v>
      </c>
      <c r="N8" s="5" t="s">
        <v>58</v>
      </c>
    </row>
    <row r="9" spans="1:14" ht="13.5" thickBot="1">
      <c r="A9" s="216"/>
      <c r="B9" s="346" t="s">
        <v>59</v>
      </c>
      <c r="C9" s="332">
        <v>0.25</v>
      </c>
      <c r="D9" s="218"/>
      <c r="E9" s="218"/>
      <c r="F9" s="219">
        <f>SUM(F11,F19,F26,F28)</f>
        <v>10.86</v>
      </c>
      <c r="G9" s="217">
        <f>SUM(G11,G19,G26,G28)</f>
        <v>10.010000000000002</v>
      </c>
      <c r="H9" s="219">
        <f>SUM(H11,H19,H26,H28)</f>
        <v>45.49</v>
      </c>
      <c r="I9" s="219">
        <f>SUM(I11,I19,I26,I28)</f>
        <v>315.55</v>
      </c>
      <c r="J9" s="217"/>
      <c r="K9" s="217"/>
      <c r="L9" s="219">
        <f>SUM(L11,L19,L28)</f>
        <v>1.6800000000000002</v>
      </c>
      <c r="M9" s="217"/>
      <c r="N9" s="220"/>
    </row>
    <row r="10" spans="1:14" ht="12.75">
      <c r="A10" s="214"/>
      <c r="B10" s="291"/>
      <c r="C10" s="214"/>
      <c r="D10" s="215"/>
      <c r="E10" s="215"/>
      <c r="F10" s="214"/>
      <c r="G10" s="214"/>
      <c r="H10" s="214"/>
      <c r="I10" s="214"/>
      <c r="J10" s="214"/>
      <c r="K10" s="214"/>
      <c r="L10" s="214"/>
      <c r="M10" s="214"/>
      <c r="N10" s="214"/>
    </row>
    <row r="11" spans="1:14" s="45" customFormat="1" ht="21">
      <c r="A11" s="41">
        <v>177</v>
      </c>
      <c r="B11" s="254" t="s">
        <v>125</v>
      </c>
      <c r="C11" s="44">
        <v>150</v>
      </c>
      <c r="D11" s="42"/>
      <c r="E11" s="42"/>
      <c r="F11" s="41">
        <v>4.38</v>
      </c>
      <c r="G11" s="41">
        <v>5.54</v>
      </c>
      <c r="H11" s="41">
        <v>19.73</v>
      </c>
      <c r="I11" s="41">
        <v>147.05</v>
      </c>
      <c r="J11" s="41"/>
      <c r="K11" s="41"/>
      <c r="L11" s="41">
        <v>1.3</v>
      </c>
      <c r="M11" s="41"/>
      <c r="N11" s="41"/>
    </row>
    <row r="12" spans="1:14" s="45" customFormat="1" ht="12.75">
      <c r="A12" s="41"/>
      <c r="B12" s="213" t="s">
        <v>126</v>
      </c>
      <c r="C12" s="161"/>
      <c r="D12" s="36">
        <v>12</v>
      </c>
      <c r="E12" s="36">
        <v>12</v>
      </c>
      <c r="F12" s="41"/>
      <c r="G12" s="41"/>
      <c r="H12" s="41"/>
      <c r="I12" s="41"/>
      <c r="J12" s="41"/>
      <c r="K12" s="41"/>
      <c r="L12" s="41"/>
      <c r="M12" s="41"/>
      <c r="N12" s="41"/>
    </row>
    <row r="13" spans="1:14" s="45" customFormat="1" ht="12.75">
      <c r="A13" s="41"/>
      <c r="B13" s="213" t="s">
        <v>61</v>
      </c>
      <c r="C13" s="162"/>
      <c r="D13" s="36">
        <v>110</v>
      </c>
      <c r="E13" s="36">
        <v>110</v>
      </c>
      <c r="F13" s="41"/>
      <c r="G13" s="41"/>
      <c r="H13" s="41"/>
      <c r="I13" s="41"/>
      <c r="J13" s="41"/>
      <c r="K13" s="41"/>
      <c r="L13" s="41"/>
      <c r="M13" s="41"/>
      <c r="N13" s="41"/>
    </row>
    <row r="14" spans="1:14" s="45" customFormat="1" ht="12.75">
      <c r="A14" s="41"/>
      <c r="B14" s="213" t="s">
        <v>76</v>
      </c>
      <c r="C14" s="161"/>
      <c r="D14" s="36">
        <v>4</v>
      </c>
      <c r="E14" s="36">
        <v>4</v>
      </c>
      <c r="F14" s="41"/>
      <c r="G14" s="41"/>
      <c r="H14" s="41"/>
      <c r="I14" s="41"/>
      <c r="J14" s="41"/>
      <c r="K14" s="41"/>
      <c r="L14" s="41"/>
      <c r="M14" s="41"/>
      <c r="N14" s="41"/>
    </row>
    <row r="15" spans="1:14" s="45" customFormat="1" ht="12.75">
      <c r="A15" s="41"/>
      <c r="B15" s="213" t="s">
        <v>62</v>
      </c>
      <c r="C15" s="47"/>
      <c r="D15" s="36">
        <v>5</v>
      </c>
      <c r="E15" s="36">
        <v>5</v>
      </c>
      <c r="F15" s="41"/>
      <c r="G15" s="41"/>
      <c r="H15" s="41"/>
      <c r="I15" s="41"/>
      <c r="J15" s="41"/>
      <c r="K15" s="41"/>
      <c r="L15" s="41"/>
      <c r="M15" s="41"/>
      <c r="N15" s="41"/>
    </row>
    <row r="16" spans="1:14" s="45" customFormat="1" ht="12.75">
      <c r="A16" s="41"/>
      <c r="B16" s="213" t="s">
        <v>110</v>
      </c>
      <c r="C16" s="47"/>
      <c r="D16" s="36">
        <v>42.7</v>
      </c>
      <c r="E16" s="36">
        <v>42.7</v>
      </c>
      <c r="F16" s="41"/>
      <c r="G16" s="41"/>
      <c r="H16" s="41"/>
      <c r="I16" s="41"/>
      <c r="J16" s="41"/>
      <c r="K16" s="41"/>
      <c r="L16" s="41"/>
      <c r="M16" s="41"/>
      <c r="N16" s="41"/>
    </row>
    <row r="17" spans="1:14" s="45" customFormat="1" ht="12.75">
      <c r="A17" s="41"/>
      <c r="B17" s="213" t="s">
        <v>35</v>
      </c>
      <c r="C17" s="47"/>
      <c r="D17" s="46">
        <v>0.3</v>
      </c>
      <c r="E17" s="46">
        <v>0.3</v>
      </c>
      <c r="F17" s="41"/>
      <c r="G17" s="41"/>
      <c r="H17" s="41"/>
      <c r="I17" s="41"/>
      <c r="J17" s="41"/>
      <c r="K17" s="41"/>
      <c r="L17" s="41"/>
      <c r="M17" s="41"/>
      <c r="N17" s="41"/>
    </row>
    <row r="18" spans="1:14" s="45" customFormat="1" ht="12.75">
      <c r="A18" s="41"/>
      <c r="B18" s="213"/>
      <c r="C18" s="47"/>
      <c r="D18" s="46"/>
      <c r="E18" s="46"/>
      <c r="F18" s="41"/>
      <c r="G18" s="41"/>
      <c r="H18" s="41"/>
      <c r="I18" s="41"/>
      <c r="J18" s="41"/>
      <c r="K18" s="41"/>
      <c r="L18" s="41"/>
      <c r="M18" s="41"/>
      <c r="N18" s="41"/>
    </row>
    <row r="19" spans="1:14" s="45" customFormat="1" ht="12.75">
      <c r="A19" s="400">
        <v>262</v>
      </c>
      <c r="B19" s="401" t="s">
        <v>127</v>
      </c>
      <c r="C19" s="408">
        <v>150</v>
      </c>
      <c r="D19" s="402"/>
      <c r="E19" s="402"/>
      <c r="F19" s="400">
        <v>2.1</v>
      </c>
      <c r="G19" s="400">
        <v>2.1</v>
      </c>
      <c r="H19" s="400">
        <v>11</v>
      </c>
      <c r="I19" s="400">
        <v>70</v>
      </c>
      <c r="J19" s="400"/>
      <c r="K19" s="400"/>
      <c r="L19" s="400">
        <v>0.32</v>
      </c>
      <c r="M19" s="400"/>
      <c r="N19" s="400"/>
    </row>
    <row r="20" spans="1:14" s="45" customFormat="1" ht="12.75">
      <c r="A20" s="400"/>
      <c r="B20" s="401"/>
      <c r="C20" s="408"/>
      <c r="D20" s="402"/>
      <c r="E20" s="402"/>
      <c r="F20" s="400"/>
      <c r="G20" s="400"/>
      <c r="H20" s="400"/>
      <c r="I20" s="400"/>
      <c r="J20" s="400"/>
      <c r="K20" s="400"/>
      <c r="L20" s="400"/>
      <c r="M20" s="400"/>
      <c r="N20" s="400"/>
    </row>
    <row r="21" spans="1:14" s="45" customFormat="1" ht="12.75">
      <c r="A21" s="400"/>
      <c r="B21" s="401"/>
      <c r="C21" s="408"/>
      <c r="D21" s="402"/>
      <c r="E21" s="402"/>
      <c r="F21" s="400"/>
      <c r="G21" s="400"/>
      <c r="H21" s="400"/>
      <c r="I21" s="400"/>
      <c r="J21" s="400"/>
      <c r="K21" s="400"/>
      <c r="L21" s="400"/>
      <c r="M21" s="400"/>
      <c r="N21" s="400"/>
    </row>
    <row r="22" spans="1:14" s="45" customFormat="1" ht="12.75">
      <c r="A22" s="41"/>
      <c r="B22" s="213" t="s">
        <v>64</v>
      </c>
      <c r="C22" s="41"/>
      <c r="D22" s="36">
        <v>2</v>
      </c>
      <c r="E22" s="36">
        <v>2</v>
      </c>
      <c r="F22" s="41"/>
      <c r="G22" s="41"/>
      <c r="H22" s="41"/>
      <c r="I22" s="41"/>
      <c r="J22" s="41"/>
      <c r="K22" s="41"/>
      <c r="L22" s="41"/>
      <c r="M22" s="41"/>
      <c r="N22" s="41"/>
    </row>
    <row r="23" spans="1:14" s="45" customFormat="1" ht="15" customHeight="1">
      <c r="A23" s="41"/>
      <c r="B23" s="213" t="s">
        <v>61</v>
      </c>
      <c r="C23" s="41"/>
      <c r="D23" s="36">
        <v>135</v>
      </c>
      <c r="E23" s="36">
        <v>135</v>
      </c>
      <c r="F23" s="41"/>
      <c r="G23" s="41"/>
      <c r="H23" s="41"/>
      <c r="I23" s="41"/>
      <c r="J23" s="41"/>
      <c r="K23" s="41"/>
      <c r="L23" s="41"/>
      <c r="M23" s="41"/>
      <c r="N23" s="41"/>
    </row>
    <row r="24" spans="1:14" s="45" customFormat="1" ht="12.75">
      <c r="A24" s="41"/>
      <c r="B24" s="213" t="s">
        <v>62</v>
      </c>
      <c r="C24" s="41"/>
      <c r="D24" s="36">
        <v>10</v>
      </c>
      <c r="E24" s="36">
        <v>10</v>
      </c>
      <c r="F24" s="41"/>
      <c r="G24" s="41"/>
      <c r="H24" s="41"/>
      <c r="I24" s="41"/>
      <c r="J24" s="41"/>
      <c r="K24" s="41"/>
      <c r="L24" s="41"/>
      <c r="M24" s="41"/>
      <c r="N24" s="41"/>
    </row>
    <row r="25" spans="1:14" s="45" customFormat="1" ht="12.75">
      <c r="A25" s="41"/>
      <c r="B25" s="213"/>
      <c r="C25" s="41"/>
      <c r="D25" s="42"/>
      <c r="E25" s="42"/>
      <c r="F25" s="139"/>
      <c r="G25" s="139"/>
      <c r="H25" s="139"/>
      <c r="I25" s="139"/>
      <c r="J25" s="41"/>
      <c r="K25" s="41"/>
      <c r="L25" s="41"/>
      <c r="M25" s="41"/>
      <c r="N25" s="41"/>
    </row>
    <row r="26" spans="1:14" s="45" customFormat="1" ht="12.75">
      <c r="A26" s="41"/>
      <c r="B26" s="254" t="s">
        <v>65</v>
      </c>
      <c r="C26" s="29">
        <v>30</v>
      </c>
      <c r="D26" s="36">
        <v>30</v>
      </c>
      <c r="E26" s="36">
        <v>30</v>
      </c>
      <c r="F26" s="13">
        <v>2.28</v>
      </c>
      <c r="G26" s="13">
        <v>0.24</v>
      </c>
      <c r="H26" s="13">
        <v>14.76</v>
      </c>
      <c r="I26" s="13">
        <v>70.5</v>
      </c>
      <c r="J26" s="13"/>
      <c r="K26" s="13"/>
      <c r="L26" s="29">
        <v>0</v>
      </c>
      <c r="M26" s="13"/>
      <c r="N26" s="13"/>
    </row>
    <row r="27" spans="1:14" s="45" customFormat="1" ht="12.75">
      <c r="A27" s="41"/>
      <c r="B27" s="213"/>
      <c r="C27" s="44"/>
      <c r="D27" s="35"/>
      <c r="E27" s="35"/>
      <c r="F27" s="41"/>
      <c r="G27" s="41"/>
      <c r="H27" s="41"/>
      <c r="I27" s="41"/>
      <c r="J27" s="41"/>
      <c r="K27" s="47"/>
      <c r="L27" s="47"/>
      <c r="M27" s="47"/>
      <c r="N27" s="47"/>
    </row>
    <row r="28" spans="1:14" s="45" customFormat="1" ht="12.75">
      <c r="A28" s="41"/>
      <c r="B28" s="213" t="s">
        <v>105</v>
      </c>
      <c r="C28" s="44">
        <v>8</v>
      </c>
      <c r="D28" s="35">
        <v>8.6</v>
      </c>
      <c r="E28" s="35">
        <v>8</v>
      </c>
      <c r="F28" s="44">
        <v>2.1</v>
      </c>
      <c r="G28" s="41">
        <v>2.13</v>
      </c>
      <c r="H28" s="44">
        <v>0</v>
      </c>
      <c r="I28" s="44">
        <v>28</v>
      </c>
      <c r="J28" s="41"/>
      <c r="K28" s="47"/>
      <c r="L28" s="41">
        <v>0.06</v>
      </c>
      <c r="M28" s="47"/>
      <c r="N28" s="47"/>
    </row>
    <row r="29" spans="1:14" s="45" customFormat="1" ht="12.75">
      <c r="A29" s="41"/>
      <c r="B29" s="213"/>
      <c r="C29" s="44"/>
      <c r="D29" s="35"/>
      <c r="E29" s="35"/>
      <c r="F29" s="41"/>
      <c r="G29" s="41"/>
      <c r="H29" s="41"/>
      <c r="I29" s="41"/>
      <c r="J29" s="41"/>
      <c r="K29" s="41"/>
      <c r="L29" s="41"/>
      <c r="M29" s="41"/>
      <c r="N29" s="41"/>
    </row>
    <row r="30" spans="1:14" s="45" customFormat="1" ht="13.5" thickBot="1">
      <c r="A30" s="41"/>
      <c r="B30" s="213"/>
      <c r="C30" s="41"/>
      <c r="D30" s="42"/>
      <c r="E30" s="42"/>
      <c r="F30" s="41"/>
      <c r="G30" s="41"/>
      <c r="H30" s="41"/>
      <c r="I30" s="41"/>
      <c r="J30" s="41"/>
      <c r="K30" s="41"/>
      <c r="L30" s="41"/>
      <c r="M30" s="41"/>
      <c r="N30" s="41"/>
    </row>
    <row r="31" spans="1:14" s="45" customFormat="1" ht="13.5" thickBot="1">
      <c r="A31" s="216"/>
      <c r="B31" s="347" t="s">
        <v>66</v>
      </c>
      <c r="C31" s="332">
        <v>0.05</v>
      </c>
      <c r="D31" s="218"/>
      <c r="E31" s="218"/>
      <c r="F31" s="223">
        <v>2.4</v>
      </c>
      <c r="G31" s="223">
        <v>2.5</v>
      </c>
      <c r="H31" s="223">
        <v>9.1</v>
      </c>
      <c r="I31" s="223">
        <v>69</v>
      </c>
      <c r="J31" s="223"/>
      <c r="K31" s="223"/>
      <c r="L31" s="223">
        <v>0</v>
      </c>
      <c r="M31" s="217"/>
      <c r="N31" s="220"/>
    </row>
    <row r="32" spans="1:14" s="45" customFormat="1" ht="12.75">
      <c r="A32" s="214"/>
      <c r="B32" s="294"/>
      <c r="C32" s="214"/>
      <c r="D32" s="215"/>
      <c r="E32" s="215"/>
      <c r="F32" s="214"/>
      <c r="G32" s="214"/>
      <c r="H32" s="214"/>
      <c r="I32" s="214"/>
      <c r="J32" s="214"/>
      <c r="K32" s="214"/>
      <c r="L32" s="214"/>
      <c r="M32" s="214"/>
      <c r="N32" s="214"/>
    </row>
    <row r="33" spans="1:14" s="45" customFormat="1" ht="12.75">
      <c r="A33" s="41"/>
      <c r="B33" s="254" t="s">
        <v>329</v>
      </c>
      <c r="C33" s="29">
        <v>125</v>
      </c>
      <c r="D33" s="42"/>
      <c r="E33" s="42"/>
      <c r="F33" s="13">
        <v>2.4</v>
      </c>
      <c r="G33" s="13">
        <v>2.5</v>
      </c>
      <c r="H33" s="13">
        <v>9.1</v>
      </c>
      <c r="I33" s="13">
        <v>69</v>
      </c>
      <c r="J33" s="13"/>
      <c r="K33" s="13"/>
      <c r="L33" s="13">
        <v>0</v>
      </c>
      <c r="M33" s="41"/>
      <c r="N33" s="41"/>
    </row>
    <row r="34" spans="1:14" s="45" customFormat="1" ht="12.75">
      <c r="A34" s="41"/>
      <c r="B34" s="213"/>
      <c r="C34" s="41"/>
      <c r="D34" s="42"/>
      <c r="E34" s="42"/>
      <c r="F34" s="41"/>
      <c r="G34" s="41"/>
      <c r="H34" s="41"/>
      <c r="I34" s="41"/>
      <c r="J34" s="41"/>
      <c r="K34" s="41"/>
      <c r="L34" s="41"/>
      <c r="M34" s="41"/>
      <c r="N34" s="41"/>
    </row>
    <row r="35" spans="1:14" s="45" customFormat="1" ht="13.5" thickBot="1">
      <c r="A35" s="221"/>
      <c r="B35" s="292"/>
      <c r="C35" s="221"/>
      <c r="D35" s="222"/>
      <c r="E35" s="222"/>
      <c r="F35" s="221"/>
      <c r="G35" s="221"/>
      <c r="H35" s="221"/>
      <c r="I35" s="221"/>
      <c r="J35" s="221"/>
      <c r="K35" s="221"/>
      <c r="L35" s="221"/>
      <c r="M35" s="221"/>
      <c r="N35" s="221"/>
    </row>
    <row r="36" spans="1:14" s="45" customFormat="1" ht="13.5" thickBot="1">
      <c r="A36" s="216"/>
      <c r="B36" s="293" t="s">
        <v>67</v>
      </c>
      <c r="C36" s="332">
        <v>0.31</v>
      </c>
      <c r="D36" s="218"/>
      <c r="E36" s="218"/>
      <c r="F36" s="219">
        <f>SUM(F38,F48,F68,F84,F87)</f>
        <v>26.169999999999998</v>
      </c>
      <c r="G36" s="219">
        <f>SUM(G38,G48,G68,G84,G87)</f>
        <v>18.080000000000002</v>
      </c>
      <c r="H36" s="217">
        <f>SUM(H38:H91)</f>
        <v>136.02</v>
      </c>
      <c r="I36" s="217">
        <f>SUM(I38:I91)</f>
        <v>802.03</v>
      </c>
      <c r="J36" s="217"/>
      <c r="K36" s="217"/>
      <c r="L36" s="217">
        <f>SUM(L38:L82)</f>
        <v>18.18</v>
      </c>
      <c r="M36" s="217"/>
      <c r="N36" s="220"/>
    </row>
    <row r="37" spans="1:14" s="45" customFormat="1" ht="12.75">
      <c r="A37" s="214"/>
      <c r="B37" s="294"/>
      <c r="C37" s="214"/>
      <c r="D37" s="215"/>
      <c r="E37" s="215"/>
      <c r="F37" s="214"/>
      <c r="G37" s="214"/>
      <c r="H37" s="214"/>
      <c r="I37" s="224"/>
      <c r="J37" s="214"/>
      <c r="K37" s="214"/>
      <c r="L37" s="214"/>
      <c r="M37" s="214"/>
      <c r="N37" s="214"/>
    </row>
    <row r="38" spans="1:14" s="45" customFormat="1" ht="12.75">
      <c r="A38" s="400">
        <v>139</v>
      </c>
      <c r="B38" s="401" t="s">
        <v>313</v>
      </c>
      <c r="C38" s="407">
        <v>30</v>
      </c>
      <c r="D38" s="402"/>
      <c r="E38" s="402"/>
      <c r="F38" s="400">
        <v>0.36</v>
      </c>
      <c r="G38" s="400">
        <v>1.3</v>
      </c>
      <c r="H38" s="400">
        <v>3.7</v>
      </c>
      <c r="I38" s="400">
        <v>25.3</v>
      </c>
      <c r="J38" s="400"/>
      <c r="K38" s="400"/>
      <c r="L38" s="400">
        <v>2.5</v>
      </c>
      <c r="M38" s="400"/>
      <c r="N38" s="400"/>
    </row>
    <row r="39" spans="1:14" s="45" customFormat="1" ht="12.75">
      <c r="A39" s="400"/>
      <c r="B39" s="401"/>
      <c r="C39" s="407"/>
      <c r="D39" s="402"/>
      <c r="E39" s="402"/>
      <c r="F39" s="400"/>
      <c r="G39" s="400"/>
      <c r="H39" s="400"/>
      <c r="I39" s="400"/>
      <c r="J39" s="400"/>
      <c r="K39" s="400"/>
      <c r="L39" s="400"/>
      <c r="M39" s="400"/>
      <c r="N39" s="400"/>
    </row>
    <row r="40" spans="1:14" s="45" customFormat="1" ht="12.75">
      <c r="A40" s="400"/>
      <c r="B40" s="401"/>
      <c r="C40" s="407"/>
      <c r="D40" s="402"/>
      <c r="E40" s="402"/>
      <c r="F40" s="400"/>
      <c r="G40" s="400"/>
      <c r="H40" s="400"/>
      <c r="I40" s="400"/>
      <c r="J40" s="400"/>
      <c r="K40" s="400"/>
      <c r="L40" s="400"/>
      <c r="M40" s="400"/>
      <c r="N40" s="400"/>
    </row>
    <row r="41" spans="1:14" s="45" customFormat="1" ht="12.75">
      <c r="A41" s="41"/>
      <c r="B41" s="213" t="s">
        <v>72</v>
      </c>
      <c r="C41" s="41"/>
      <c r="D41" s="35">
        <v>25</v>
      </c>
      <c r="E41" s="35">
        <v>20</v>
      </c>
      <c r="F41" s="44"/>
      <c r="G41" s="44"/>
      <c r="H41" s="44"/>
      <c r="I41" s="44"/>
      <c r="J41" s="44"/>
      <c r="K41" s="41"/>
      <c r="L41" s="41"/>
      <c r="M41" s="41"/>
      <c r="N41" s="41"/>
    </row>
    <row r="42" spans="1:14" s="45" customFormat="1" ht="12.75">
      <c r="A42" s="41"/>
      <c r="B42" s="213" t="s">
        <v>89</v>
      </c>
      <c r="C42" s="41"/>
      <c r="D42" s="35"/>
      <c r="E42" s="35"/>
      <c r="F42" s="44"/>
      <c r="G42" s="44"/>
      <c r="H42" s="44"/>
      <c r="I42" s="44"/>
      <c r="J42" s="44"/>
      <c r="K42" s="41"/>
      <c r="L42" s="41"/>
      <c r="M42" s="41"/>
      <c r="N42" s="41"/>
    </row>
    <row r="43" spans="1:14" s="45" customFormat="1" ht="13.5" customHeight="1">
      <c r="A43" s="41"/>
      <c r="B43" s="213" t="s">
        <v>85</v>
      </c>
      <c r="C43" s="41"/>
      <c r="D43" s="35">
        <v>20</v>
      </c>
      <c r="E43" s="35">
        <v>16</v>
      </c>
      <c r="F43" s="44"/>
      <c r="G43" s="44"/>
      <c r="H43" s="44"/>
      <c r="I43" s="44"/>
      <c r="J43" s="44"/>
      <c r="K43" s="41"/>
      <c r="L43" s="41"/>
      <c r="M43" s="41"/>
      <c r="N43" s="41"/>
    </row>
    <row r="44" spans="1:14" s="45" customFormat="1" ht="12.75">
      <c r="A44" s="41"/>
      <c r="B44" s="213" t="s">
        <v>128</v>
      </c>
      <c r="C44" s="41"/>
      <c r="D44" s="35">
        <v>2</v>
      </c>
      <c r="E44" s="35">
        <v>2</v>
      </c>
      <c r="F44" s="44"/>
      <c r="G44" s="44"/>
      <c r="H44" s="44"/>
      <c r="I44" s="44"/>
      <c r="J44" s="44"/>
      <c r="K44" s="41"/>
      <c r="L44" s="41"/>
      <c r="M44" s="41"/>
      <c r="N44" s="41"/>
    </row>
    <row r="45" spans="1:14" s="45" customFormat="1" ht="12.75">
      <c r="A45" s="41"/>
      <c r="B45" s="213" t="s">
        <v>129</v>
      </c>
      <c r="C45" s="41"/>
      <c r="D45" s="35">
        <v>1</v>
      </c>
      <c r="E45" s="35">
        <v>1</v>
      </c>
      <c r="F45" s="44"/>
      <c r="G45" s="44"/>
      <c r="H45" s="44"/>
      <c r="I45" s="44"/>
      <c r="J45" s="44"/>
      <c r="K45" s="41"/>
      <c r="L45" s="44"/>
      <c r="M45" s="41"/>
      <c r="N45" s="41"/>
    </row>
    <row r="46" spans="1:14" s="45" customFormat="1" ht="12.75">
      <c r="A46" s="41"/>
      <c r="B46" s="213"/>
      <c r="C46" s="41"/>
      <c r="D46" s="42"/>
      <c r="E46" s="42"/>
      <c r="F46" s="139"/>
      <c r="G46" s="139"/>
      <c r="H46" s="139"/>
      <c r="I46" s="139"/>
      <c r="J46" s="41"/>
      <c r="K46" s="41"/>
      <c r="L46" s="41"/>
      <c r="M46" s="41"/>
      <c r="N46" s="41"/>
    </row>
    <row r="47" spans="1:14" s="45" customFormat="1" ht="12.75">
      <c r="A47" s="41"/>
      <c r="B47" s="213"/>
      <c r="C47" s="41"/>
      <c r="D47" s="42"/>
      <c r="E47" s="42"/>
      <c r="F47" s="41"/>
      <c r="G47" s="41"/>
      <c r="H47" s="41"/>
      <c r="I47" s="41"/>
      <c r="J47" s="41"/>
      <c r="K47" s="41"/>
      <c r="L47" s="41"/>
      <c r="M47" s="41"/>
      <c r="N47" s="41"/>
    </row>
    <row r="48" spans="1:14" s="45" customFormat="1" ht="21">
      <c r="A48" s="7" t="s">
        <v>327</v>
      </c>
      <c r="B48" s="94" t="s">
        <v>314</v>
      </c>
      <c r="C48" s="39">
        <v>200</v>
      </c>
      <c r="D48" s="12"/>
      <c r="E48" s="12"/>
      <c r="F48" s="7">
        <v>6</v>
      </c>
      <c r="G48" s="7">
        <v>3.9</v>
      </c>
      <c r="H48" s="7">
        <v>9.3</v>
      </c>
      <c r="I48" s="7">
        <v>96.6</v>
      </c>
      <c r="J48" s="7"/>
      <c r="K48" s="7"/>
      <c r="L48" s="7">
        <v>4.02</v>
      </c>
      <c r="M48" s="7"/>
      <c r="N48" s="7"/>
    </row>
    <row r="49" spans="1:14" s="45" customFormat="1" ht="12.75">
      <c r="A49" s="7"/>
      <c r="B49" s="150" t="s">
        <v>90</v>
      </c>
      <c r="C49" s="18"/>
      <c r="D49" s="9"/>
      <c r="E49" s="9"/>
      <c r="F49" s="7"/>
      <c r="G49" s="7"/>
      <c r="H49" s="7"/>
      <c r="I49" s="7"/>
      <c r="J49" s="7"/>
      <c r="K49" s="7"/>
      <c r="L49" s="7"/>
      <c r="M49" s="7"/>
      <c r="N49" s="7"/>
    </row>
    <row r="50" spans="1:14" s="45" customFormat="1" ht="12.75">
      <c r="A50" s="7"/>
      <c r="B50" s="150" t="s">
        <v>91</v>
      </c>
      <c r="C50" s="7"/>
      <c r="D50" s="33">
        <v>77</v>
      </c>
      <c r="E50" s="33">
        <v>58</v>
      </c>
      <c r="F50" s="7"/>
      <c r="G50" s="7"/>
      <c r="H50" s="7"/>
      <c r="I50" s="7"/>
      <c r="J50" s="7"/>
      <c r="K50" s="7"/>
      <c r="L50" s="7"/>
      <c r="M50" s="7"/>
      <c r="N50" s="7"/>
    </row>
    <row r="51" spans="1:14" ht="33.75" customHeight="1">
      <c r="A51" s="7"/>
      <c r="B51" s="150" t="s">
        <v>69</v>
      </c>
      <c r="C51" s="7"/>
      <c r="D51" s="33">
        <v>83</v>
      </c>
      <c r="E51" s="34">
        <v>58</v>
      </c>
      <c r="F51" s="7"/>
      <c r="G51" s="7"/>
      <c r="H51" s="7"/>
      <c r="I51" s="7"/>
      <c r="J51" s="7"/>
      <c r="K51" s="7"/>
      <c r="L51" s="7"/>
      <c r="M51" s="7"/>
      <c r="N51" s="7"/>
    </row>
    <row r="52" spans="1:14" ht="12.75">
      <c r="A52" s="7"/>
      <c r="B52" s="150" t="s">
        <v>70</v>
      </c>
      <c r="C52" s="7"/>
      <c r="D52" s="33">
        <v>90</v>
      </c>
      <c r="E52" s="34">
        <v>58</v>
      </c>
      <c r="F52" s="7"/>
      <c r="G52" s="7"/>
      <c r="H52" s="7"/>
      <c r="I52" s="7"/>
      <c r="J52" s="7"/>
      <c r="K52" s="7"/>
      <c r="L52" s="7"/>
      <c r="M52" s="7"/>
      <c r="N52" s="7"/>
    </row>
    <row r="53" spans="1:14" ht="12.75">
      <c r="A53" s="7"/>
      <c r="B53" s="150" t="s">
        <v>71</v>
      </c>
      <c r="C53" s="7"/>
      <c r="D53" s="33">
        <v>97</v>
      </c>
      <c r="E53" s="34">
        <v>58</v>
      </c>
      <c r="F53" s="7"/>
      <c r="G53" s="7"/>
      <c r="H53" s="7"/>
      <c r="I53" s="7"/>
      <c r="J53" s="7"/>
      <c r="K53" s="7"/>
      <c r="L53" s="7"/>
      <c r="M53" s="7"/>
      <c r="N53" s="7"/>
    </row>
    <row r="54" spans="1:14" ht="12.75">
      <c r="A54" s="7"/>
      <c r="B54" s="150" t="s">
        <v>72</v>
      </c>
      <c r="C54" s="7"/>
      <c r="D54" s="35">
        <v>16</v>
      </c>
      <c r="E54" s="36">
        <v>13</v>
      </c>
      <c r="F54" s="7"/>
      <c r="G54" s="7"/>
      <c r="H54" s="7"/>
      <c r="I54" s="7"/>
      <c r="J54" s="7"/>
      <c r="K54" s="7"/>
      <c r="L54" s="7"/>
      <c r="M54" s="7"/>
      <c r="N54" s="7"/>
    </row>
    <row r="55" spans="1:14" ht="12.75">
      <c r="A55" s="7"/>
      <c r="B55" s="150" t="s">
        <v>73</v>
      </c>
      <c r="C55" s="7"/>
      <c r="D55" s="33">
        <v>18</v>
      </c>
      <c r="E55" s="36">
        <v>13</v>
      </c>
      <c r="F55" s="7"/>
      <c r="G55" s="7"/>
      <c r="H55" s="7"/>
      <c r="I55" s="7"/>
      <c r="J55" s="7"/>
      <c r="K55" s="7"/>
      <c r="L55" s="7"/>
      <c r="M55" s="7"/>
      <c r="N55" s="7"/>
    </row>
    <row r="56" spans="1:14" ht="12.75">
      <c r="A56" s="7"/>
      <c r="B56" s="150" t="s">
        <v>85</v>
      </c>
      <c r="C56" s="18"/>
      <c r="D56" s="34">
        <v>16</v>
      </c>
      <c r="E56" s="34">
        <v>12</v>
      </c>
      <c r="F56" s="7"/>
      <c r="G56" s="7"/>
      <c r="H56" s="7"/>
      <c r="I56" s="7"/>
      <c r="J56" s="7"/>
      <c r="K56" s="7"/>
      <c r="L56" s="7"/>
      <c r="M56" s="7"/>
      <c r="N56" s="7"/>
    </row>
    <row r="57" spans="1:14" ht="12.75">
      <c r="A57" s="7"/>
      <c r="B57" s="150" t="s">
        <v>130</v>
      </c>
      <c r="C57" s="18"/>
      <c r="D57" s="34">
        <v>5</v>
      </c>
      <c r="E57" s="34">
        <v>5</v>
      </c>
      <c r="F57" s="7"/>
      <c r="G57" s="7"/>
      <c r="H57" s="7"/>
      <c r="I57" s="7"/>
      <c r="J57" s="7"/>
      <c r="K57" s="7"/>
      <c r="L57" s="7"/>
      <c r="M57" s="7"/>
      <c r="N57" s="7"/>
    </row>
    <row r="58" spans="1:14" ht="12.75">
      <c r="A58" s="7"/>
      <c r="B58" s="150" t="s">
        <v>131</v>
      </c>
      <c r="C58" s="18"/>
      <c r="D58" s="34">
        <v>18</v>
      </c>
      <c r="E58" s="34">
        <v>14</v>
      </c>
      <c r="F58" s="7"/>
      <c r="G58" s="7"/>
      <c r="H58" s="7"/>
      <c r="I58" s="7"/>
      <c r="J58" s="7"/>
      <c r="K58" s="7"/>
      <c r="L58" s="7"/>
      <c r="M58" s="7"/>
      <c r="N58" s="7"/>
    </row>
    <row r="59" spans="1:14" ht="12.75">
      <c r="A59" s="7"/>
      <c r="B59" s="150" t="s">
        <v>92</v>
      </c>
      <c r="C59" s="18"/>
      <c r="D59" s="34">
        <v>6</v>
      </c>
      <c r="E59" s="34">
        <v>6</v>
      </c>
      <c r="F59" s="7"/>
      <c r="G59" s="7"/>
      <c r="H59" s="7"/>
      <c r="I59" s="7"/>
      <c r="J59" s="7"/>
      <c r="K59" s="7"/>
      <c r="L59" s="7"/>
      <c r="M59" s="7"/>
      <c r="N59" s="7"/>
    </row>
    <row r="60" spans="1:14" ht="12.75">
      <c r="A60" s="7"/>
      <c r="B60" s="150" t="s">
        <v>35</v>
      </c>
      <c r="C60" s="7"/>
      <c r="D60" s="34">
        <v>0.5</v>
      </c>
      <c r="E60" s="34">
        <v>0.5</v>
      </c>
      <c r="F60" s="7"/>
      <c r="G60" s="7"/>
      <c r="H60" s="7"/>
      <c r="I60" s="7"/>
      <c r="J60" s="7"/>
      <c r="K60" s="7"/>
      <c r="L60" s="7"/>
      <c r="M60" s="7"/>
      <c r="N60" s="7"/>
    </row>
    <row r="61" spans="1:14" ht="12.75">
      <c r="A61" s="7"/>
      <c r="B61" s="150" t="s">
        <v>132</v>
      </c>
      <c r="C61" s="7"/>
      <c r="D61" s="34">
        <v>0.5</v>
      </c>
      <c r="E61" s="34">
        <v>0.5</v>
      </c>
      <c r="F61" s="7"/>
      <c r="G61" s="7"/>
      <c r="H61" s="7"/>
      <c r="I61" s="7"/>
      <c r="J61" s="7"/>
      <c r="K61" s="7"/>
      <c r="L61" s="7"/>
      <c r="M61" s="7"/>
      <c r="N61" s="7"/>
    </row>
    <row r="62" spans="1:14" ht="12.75">
      <c r="A62" s="7"/>
      <c r="B62" s="150" t="s">
        <v>133</v>
      </c>
      <c r="C62" s="7"/>
      <c r="D62" s="34">
        <v>1.5</v>
      </c>
      <c r="E62" s="34">
        <v>1</v>
      </c>
      <c r="F62" s="7"/>
      <c r="G62" s="7"/>
      <c r="H62" s="7"/>
      <c r="I62" s="7"/>
      <c r="J62" s="7"/>
      <c r="K62" s="7"/>
      <c r="L62" s="7"/>
      <c r="M62" s="7"/>
      <c r="N62" s="7"/>
    </row>
    <row r="63" spans="1:14" ht="12.75">
      <c r="A63" s="7"/>
      <c r="B63" s="150" t="s">
        <v>93</v>
      </c>
      <c r="C63" s="7"/>
      <c r="D63" s="33">
        <v>13</v>
      </c>
      <c r="E63" s="33">
        <v>13</v>
      </c>
      <c r="F63" s="7"/>
      <c r="G63" s="7"/>
      <c r="H63" s="7"/>
      <c r="I63" s="7"/>
      <c r="J63" s="7"/>
      <c r="K63" s="7"/>
      <c r="L63" s="7"/>
      <c r="M63" s="7"/>
      <c r="N63" s="7"/>
    </row>
    <row r="64" spans="1:14" ht="12.75">
      <c r="A64" s="7"/>
      <c r="B64" s="150" t="s">
        <v>128</v>
      </c>
      <c r="C64" s="7"/>
      <c r="D64" s="33">
        <v>2</v>
      </c>
      <c r="E64" s="33">
        <v>2</v>
      </c>
      <c r="F64" s="7"/>
      <c r="G64" s="7"/>
      <c r="H64" s="7"/>
      <c r="I64" s="7"/>
      <c r="J64" s="7"/>
      <c r="K64" s="7"/>
      <c r="L64" s="7"/>
      <c r="M64" s="7"/>
      <c r="N64" s="7"/>
    </row>
    <row r="65" spans="1:14" ht="12.75">
      <c r="A65" s="7"/>
      <c r="B65" s="150" t="s">
        <v>129</v>
      </c>
      <c r="C65" s="7"/>
      <c r="D65" s="33">
        <v>1</v>
      </c>
      <c r="E65" s="33">
        <v>1</v>
      </c>
      <c r="F65" s="7"/>
      <c r="G65" s="7"/>
      <c r="H65" s="7"/>
      <c r="I65" s="7"/>
      <c r="J65" s="7"/>
      <c r="K65" s="7"/>
      <c r="L65" s="30"/>
      <c r="M65" s="7"/>
      <c r="N65" s="7"/>
    </row>
    <row r="66" spans="1:14" ht="12.75">
      <c r="A66" s="7"/>
      <c r="B66" s="150"/>
      <c r="C66" s="7"/>
      <c r="D66" s="12"/>
      <c r="E66" s="12"/>
      <c r="F66" s="7"/>
      <c r="G66" s="7"/>
      <c r="H66" s="7"/>
      <c r="I66" s="7"/>
      <c r="J66" s="7"/>
      <c r="K66" s="7"/>
      <c r="L66" s="7"/>
      <c r="M66" s="7"/>
      <c r="N66" s="7"/>
    </row>
    <row r="67" spans="1:14" ht="12.75">
      <c r="A67" s="274"/>
      <c r="B67" s="40"/>
      <c r="C67" s="30"/>
      <c r="D67" s="33"/>
      <c r="E67" s="33"/>
      <c r="F67" s="30"/>
      <c r="G67" s="30"/>
      <c r="H67" s="30"/>
      <c r="I67" s="30"/>
      <c r="J67" s="30"/>
      <c r="K67" s="7"/>
      <c r="L67" s="7"/>
      <c r="M67" s="7"/>
      <c r="N67" s="7"/>
    </row>
    <row r="68" spans="1:14" ht="12.75">
      <c r="A68" s="7">
        <v>88</v>
      </c>
      <c r="B68" s="19" t="s">
        <v>118</v>
      </c>
      <c r="C68" s="30">
        <v>200</v>
      </c>
      <c r="D68" s="141"/>
      <c r="E68" s="30"/>
      <c r="F68" s="30">
        <v>16.61</v>
      </c>
      <c r="G68" s="30">
        <v>12.4</v>
      </c>
      <c r="H68" s="30">
        <v>89.44</v>
      </c>
      <c r="I68" s="30">
        <v>527.43</v>
      </c>
      <c r="J68" s="30"/>
      <c r="K68" s="7"/>
      <c r="L68" s="7">
        <v>11.66</v>
      </c>
      <c r="M68" s="7"/>
      <c r="N68" s="7"/>
    </row>
    <row r="69" spans="1:14" ht="12.75">
      <c r="A69" s="7"/>
      <c r="B69" s="8" t="s">
        <v>190</v>
      </c>
      <c r="C69" s="338"/>
      <c r="D69" s="141">
        <v>60</v>
      </c>
      <c r="E69" s="141">
        <v>44</v>
      </c>
      <c r="F69" s="62"/>
      <c r="G69" s="7"/>
      <c r="H69" s="7"/>
      <c r="I69" s="62"/>
      <c r="J69" s="62"/>
      <c r="K69" s="7"/>
      <c r="L69" s="7"/>
      <c r="M69" s="7"/>
      <c r="N69" s="7"/>
    </row>
    <row r="70" spans="1:14" ht="12.75">
      <c r="A70" s="274"/>
      <c r="B70" s="8" t="s">
        <v>102</v>
      </c>
      <c r="C70" s="338"/>
      <c r="D70" s="164"/>
      <c r="E70" s="164"/>
      <c r="F70" s="14"/>
      <c r="G70" s="7"/>
      <c r="H70" s="7"/>
      <c r="I70" s="7"/>
      <c r="J70" s="7"/>
      <c r="K70" s="7"/>
      <c r="L70" s="7"/>
      <c r="M70" s="7"/>
      <c r="N70" s="7"/>
    </row>
    <row r="71" spans="1:14" ht="12.75">
      <c r="A71" s="7"/>
      <c r="B71" s="8" t="s">
        <v>91</v>
      </c>
      <c r="C71" s="338"/>
      <c r="D71" s="141">
        <v>156</v>
      </c>
      <c r="E71" s="141">
        <v>117</v>
      </c>
      <c r="F71" s="14"/>
      <c r="G71" s="7"/>
      <c r="H71" s="7"/>
      <c r="I71" s="7"/>
      <c r="J71" s="7"/>
      <c r="K71" s="7"/>
      <c r="L71" s="7"/>
      <c r="M71" s="7"/>
      <c r="N71" s="7"/>
    </row>
    <row r="72" spans="1:14" ht="15" customHeight="1">
      <c r="A72" s="7"/>
      <c r="B72" s="8" t="s">
        <v>69</v>
      </c>
      <c r="C72" s="338"/>
      <c r="D72" s="141">
        <v>167</v>
      </c>
      <c r="E72" s="141">
        <v>117</v>
      </c>
      <c r="F72" s="14"/>
      <c r="G72" s="7"/>
      <c r="H72" s="7"/>
      <c r="I72" s="7"/>
      <c r="J72" s="7"/>
      <c r="K72" s="7"/>
      <c r="L72" s="7"/>
      <c r="M72" s="7"/>
      <c r="N72" s="7"/>
    </row>
    <row r="73" spans="1:15" ht="12.75">
      <c r="A73" s="274"/>
      <c r="B73" s="8" t="s">
        <v>70</v>
      </c>
      <c r="C73" s="338"/>
      <c r="D73" s="141">
        <v>180</v>
      </c>
      <c r="E73" s="141">
        <v>117</v>
      </c>
      <c r="F73" s="14"/>
      <c r="G73" s="7"/>
      <c r="H73" s="7"/>
      <c r="I73" s="7"/>
      <c r="J73" s="7"/>
      <c r="K73" s="7"/>
      <c r="L73" s="7"/>
      <c r="M73" s="7"/>
      <c r="N73" s="7"/>
      <c r="O73" s="28"/>
    </row>
    <row r="74" spans="1:15" ht="12.75">
      <c r="A74" s="7"/>
      <c r="B74" s="8" t="s">
        <v>71</v>
      </c>
      <c r="C74" s="338"/>
      <c r="D74" s="141">
        <v>195</v>
      </c>
      <c r="E74" s="141">
        <v>117</v>
      </c>
      <c r="F74" s="14"/>
      <c r="G74" s="7"/>
      <c r="H74" s="7"/>
      <c r="I74" s="7"/>
      <c r="J74" s="7"/>
      <c r="K74" s="7"/>
      <c r="L74" s="7"/>
      <c r="M74" s="7"/>
      <c r="N74" s="7"/>
      <c r="O74" s="28"/>
    </row>
    <row r="75" spans="1:15" ht="12.75">
      <c r="A75" s="7"/>
      <c r="B75" s="8" t="s">
        <v>147</v>
      </c>
      <c r="C75" s="338"/>
      <c r="D75" s="141">
        <v>18</v>
      </c>
      <c r="E75" s="141">
        <v>14</v>
      </c>
      <c r="F75" s="7"/>
      <c r="G75" s="7"/>
      <c r="H75" s="7"/>
      <c r="I75" s="7"/>
      <c r="J75" s="7"/>
      <c r="K75" s="7"/>
      <c r="L75" s="7"/>
      <c r="M75" s="7"/>
      <c r="N75" s="7"/>
      <c r="O75" s="28"/>
    </row>
    <row r="76" spans="1:14" ht="12.75">
      <c r="A76" s="274"/>
      <c r="B76" s="8" t="s">
        <v>139</v>
      </c>
      <c r="C76" s="338"/>
      <c r="D76" s="141">
        <v>20</v>
      </c>
      <c r="E76" s="141">
        <v>16</v>
      </c>
      <c r="F76" s="7"/>
      <c r="G76" s="7"/>
      <c r="H76" s="7"/>
      <c r="I76" s="7"/>
      <c r="J76" s="7"/>
      <c r="K76" s="7"/>
      <c r="L76" s="7"/>
      <c r="M76" s="7"/>
      <c r="N76" s="7"/>
    </row>
    <row r="77" spans="1:14" ht="12.75">
      <c r="A77" s="7"/>
      <c r="B77" s="8" t="s">
        <v>191</v>
      </c>
      <c r="C77" s="338"/>
      <c r="D77" s="141">
        <v>18</v>
      </c>
      <c r="E77" s="141">
        <v>14</v>
      </c>
      <c r="F77" s="7"/>
      <c r="G77" s="7"/>
      <c r="H77" s="7"/>
      <c r="I77" s="7"/>
      <c r="J77" s="7"/>
      <c r="K77" s="7"/>
      <c r="L77" s="7"/>
      <c r="M77" s="7"/>
      <c r="N77" s="7"/>
    </row>
    <row r="78" spans="1:14" ht="12.75">
      <c r="A78" s="7"/>
      <c r="B78" s="61" t="s">
        <v>135</v>
      </c>
      <c r="C78" s="338"/>
      <c r="D78" s="141">
        <v>1.6</v>
      </c>
      <c r="E78" s="141">
        <v>1</v>
      </c>
      <c r="F78" s="7"/>
      <c r="G78" s="7"/>
      <c r="H78" s="7"/>
      <c r="I78" s="7"/>
      <c r="J78" s="7"/>
      <c r="K78" s="7"/>
      <c r="L78" s="7"/>
      <c r="M78" s="7"/>
      <c r="N78" s="7"/>
    </row>
    <row r="79" spans="1:14" ht="26.25" customHeight="1">
      <c r="A79" s="274"/>
      <c r="B79" s="8" t="s">
        <v>74</v>
      </c>
      <c r="C79" s="338"/>
      <c r="D79" s="141">
        <v>2</v>
      </c>
      <c r="E79" s="141">
        <v>2</v>
      </c>
      <c r="F79" s="7"/>
      <c r="G79" s="7"/>
      <c r="H79" s="7"/>
      <c r="I79" s="7"/>
      <c r="J79" s="7"/>
      <c r="K79" s="7"/>
      <c r="L79" s="7"/>
      <c r="M79" s="7"/>
      <c r="N79" s="7"/>
    </row>
    <row r="80" spans="1:14" ht="12.75">
      <c r="A80" s="7"/>
      <c r="B80" s="8" t="s">
        <v>129</v>
      </c>
      <c r="C80" s="338"/>
      <c r="D80" s="141">
        <v>4</v>
      </c>
      <c r="E80" s="141">
        <v>4</v>
      </c>
      <c r="F80" s="7"/>
      <c r="G80" s="7"/>
      <c r="H80" s="7"/>
      <c r="I80" s="7"/>
      <c r="J80" s="7"/>
      <c r="K80" s="7"/>
      <c r="L80" s="7"/>
      <c r="M80" s="7"/>
      <c r="N80" s="7"/>
    </row>
    <row r="81" spans="1:14" ht="12.75">
      <c r="A81" s="7"/>
      <c r="B81" s="8" t="s">
        <v>132</v>
      </c>
      <c r="C81" s="338"/>
      <c r="D81" s="141">
        <v>1</v>
      </c>
      <c r="E81" s="141">
        <v>1</v>
      </c>
      <c r="F81" s="7"/>
      <c r="G81" s="7"/>
      <c r="H81" s="7"/>
      <c r="I81" s="7"/>
      <c r="J81" s="7"/>
      <c r="K81" s="7"/>
      <c r="L81" s="7"/>
      <c r="M81" s="7"/>
      <c r="N81" s="7"/>
    </row>
    <row r="82" spans="1:14" ht="12.75">
      <c r="A82" s="7"/>
      <c r="B82" s="150"/>
      <c r="C82" s="338"/>
      <c r="D82" s="338"/>
      <c r="E82" s="12"/>
      <c r="F82" s="7"/>
      <c r="G82" s="7"/>
      <c r="H82" s="12"/>
      <c r="I82" s="7"/>
      <c r="J82" s="7"/>
      <c r="K82" s="7"/>
      <c r="L82" s="7"/>
      <c r="M82" s="7"/>
      <c r="N82" s="7"/>
    </row>
    <row r="83" spans="1:14" ht="12.75">
      <c r="A83" s="7"/>
      <c r="B83" s="94"/>
      <c r="C83" s="18"/>
      <c r="D83" s="33"/>
      <c r="E83" s="34"/>
      <c r="F83" s="39"/>
      <c r="G83" s="30"/>
      <c r="H83" s="30"/>
      <c r="I83" s="30"/>
      <c r="J83" s="30"/>
      <c r="K83" s="7"/>
      <c r="L83" s="7"/>
      <c r="M83" s="7"/>
      <c r="N83" s="7"/>
    </row>
    <row r="84" spans="1:14" ht="21">
      <c r="A84" s="7"/>
      <c r="B84" s="94" t="s">
        <v>79</v>
      </c>
      <c r="C84" s="39">
        <v>40</v>
      </c>
      <c r="D84" s="34">
        <v>40</v>
      </c>
      <c r="E84" s="34">
        <v>40</v>
      </c>
      <c r="F84" s="29">
        <v>3.04</v>
      </c>
      <c r="G84" s="29">
        <v>0.32</v>
      </c>
      <c r="H84" s="29">
        <v>19.68</v>
      </c>
      <c r="I84" s="29">
        <v>94</v>
      </c>
      <c r="J84" s="29"/>
      <c r="K84" s="7"/>
      <c r="L84" s="30">
        <v>0</v>
      </c>
      <c r="M84" s="7"/>
      <c r="N84" s="7"/>
    </row>
    <row r="85" spans="1:14" ht="12.75">
      <c r="A85" s="7"/>
      <c r="B85" s="150"/>
      <c r="C85" s="7"/>
      <c r="D85" s="12"/>
      <c r="E85" s="12"/>
      <c r="F85" s="13"/>
      <c r="G85" s="13"/>
      <c r="H85" s="13"/>
      <c r="I85" s="13"/>
      <c r="J85" s="13"/>
      <c r="K85" s="7"/>
      <c r="L85" s="7"/>
      <c r="M85" s="7"/>
      <c r="N85" s="7"/>
    </row>
    <row r="86" spans="1:14" ht="12.75" customHeight="1">
      <c r="A86" s="7"/>
      <c r="B86" s="150"/>
      <c r="C86" s="7"/>
      <c r="D86" s="12"/>
      <c r="E86" s="12"/>
      <c r="F86" s="7"/>
      <c r="G86" s="7"/>
      <c r="H86" s="7"/>
      <c r="I86" s="7"/>
      <c r="J86" s="7"/>
      <c r="K86" s="7"/>
      <c r="L86" s="7"/>
      <c r="M86" s="7"/>
      <c r="N86" s="7"/>
    </row>
    <row r="87" spans="1:14" ht="21">
      <c r="A87" s="7">
        <v>859</v>
      </c>
      <c r="B87" s="94" t="s">
        <v>310</v>
      </c>
      <c r="C87" s="30">
        <v>180</v>
      </c>
      <c r="D87" s="33"/>
      <c r="E87" s="33"/>
      <c r="F87" s="7">
        <v>0.16</v>
      </c>
      <c r="G87" s="7">
        <v>0.16</v>
      </c>
      <c r="H87" s="7">
        <v>13.9</v>
      </c>
      <c r="I87" s="7">
        <v>58.7</v>
      </c>
      <c r="J87" s="7"/>
      <c r="K87" s="7"/>
      <c r="L87" s="7">
        <v>4</v>
      </c>
      <c r="M87" s="7"/>
      <c r="N87" s="7"/>
    </row>
    <row r="88" spans="1:14" ht="12.75">
      <c r="A88" s="7"/>
      <c r="B88" s="150" t="s">
        <v>136</v>
      </c>
      <c r="C88" s="30"/>
      <c r="D88" s="33">
        <v>45</v>
      </c>
      <c r="E88" s="33">
        <v>40</v>
      </c>
      <c r="F88" s="7"/>
      <c r="G88" s="7"/>
      <c r="H88" s="7"/>
      <c r="I88" s="7"/>
      <c r="J88" s="7"/>
      <c r="K88" s="7"/>
      <c r="L88" s="7"/>
      <c r="M88" s="7"/>
      <c r="N88" s="7"/>
    </row>
    <row r="89" spans="1:14" ht="12.75">
      <c r="A89" s="7"/>
      <c r="B89" s="150" t="s">
        <v>137</v>
      </c>
      <c r="C89" s="30"/>
      <c r="D89" s="33">
        <v>10</v>
      </c>
      <c r="E89" s="33">
        <v>10</v>
      </c>
      <c r="F89" s="14"/>
      <c r="G89" s="14"/>
      <c r="H89" s="7"/>
      <c r="I89" s="7"/>
      <c r="J89" s="14"/>
      <c r="K89" s="7"/>
      <c r="L89" s="7"/>
      <c r="M89" s="7"/>
      <c r="N89" s="13"/>
    </row>
    <row r="90" spans="1:14" ht="12.75">
      <c r="A90" s="7"/>
      <c r="B90" s="150"/>
      <c r="C90" s="7"/>
      <c r="D90" s="12"/>
      <c r="E90" s="12"/>
      <c r="F90" s="5"/>
      <c r="G90" s="5"/>
      <c r="H90" s="5"/>
      <c r="I90" s="5"/>
      <c r="J90" s="14"/>
      <c r="K90" s="7"/>
      <c r="L90" s="7"/>
      <c r="M90" s="7"/>
      <c r="N90" s="13"/>
    </row>
    <row r="91" spans="1:14" ht="13.5" thickBot="1">
      <c r="A91" s="211"/>
      <c r="B91" s="196"/>
      <c r="C91" s="211"/>
      <c r="D91" s="225"/>
      <c r="E91" s="225"/>
      <c r="F91" s="211"/>
      <c r="G91" s="211"/>
      <c r="H91" s="211"/>
      <c r="I91" s="211"/>
      <c r="J91" s="211"/>
      <c r="K91" s="211"/>
      <c r="L91" s="211"/>
      <c r="M91" s="211"/>
      <c r="N91" s="211"/>
    </row>
    <row r="92" spans="1:14" ht="13.5" thickBot="1">
      <c r="A92" s="232"/>
      <c r="B92" s="348" t="s">
        <v>80</v>
      </c>
      <c r="C92" s="333">
        <v>0.13</v>
      </c>
      <c r="D92" s="233"/>
      <c r="E92" s="234"/>
      <c r="F92" s="237">
        <f>SUM(F94,F105)</f>
        <v>5.66</v>
      </c>
      <c r="G92" s="237">
        <f>SUM(G94,G105)</f>
        <v>6.72</v>
      </c>
      <c r="H92" s="237">
        <f>SUM(H94,H105)</f>
        <v>52.16</v>
      </c>
      <c r="I92" s="237">
        <f>SUM(I94,I105)</f>
        <v>298.21000000000004</v>
      </c>
      <c r="J92" s="341"/>
      <c r="K92" s="342"/>
      <c r="L92" s="396">
        <f>SUM(L94,L104,L105)</f>
        <v>10.28</v>
      </c>
      <c r="M92" s="342"/>
      <c r="N92" s="342"/>
    </row>
    <row r="93" spans="1:14" ht="12.75">
      <c r="A93" s="226"/>
      <c r="B93" s="296"/>
      <c r="C93" s="227"/>
      <c r="D93" s="228"/>
      <c r="E93" s="229"/>
      <c r="F93" s="228"/>
      <c r="G93" s="230"/>
      <c r="H93" s="226"/>
      <c r="I93" s="231"/>
      <c r="J93" s="226"/>
      <c r="K93" s="91"/>
      <c r="L93" s="91"/>
      <c r="M93" s="344"/>
      <c r="N93" s="226"/>
    </row>
    <row r="94" spans="1:14" ht="21">
      <c r="A94" s="7">
        <v>88</v>
      </c>
      <c r="B94" s="94" t="s">
        <v>309</v>
      </c>
      <c r="C94" s="39">
        <v>60</v>
      </c>
      <c r="D94" s="12"/>
      <c r="E94" s="12"/>
      <c r="F94" s="18">
        <v>4.83</v>
      </c>
      <c r="G94" s="18">
        <v>6.55</v>
      </c>
      <c r="H94" s="18">
        <v>35.29</v>
      </c>
      <c r="I94" s="18">
        <v>221.31</v>
      </c>
      <c r="J94" s="7"/>
      <c r="K94" s="226"/>
      <c r="L94" s="226">
        <v>0.26</v>
      </c>
      <c r="M94" s="226"/>
      <c r="N94" s="14"/>
    </row>
    <row r="95" spans="1:14" ht="24.75" customHeight="1">
      <c r="A95" s="7"/>
      <c r="B95" s="150" t="s">
        <v>77</v>
      </c>
      <c r="C95" s="7"/>
      <c r="D95" s="33">
        <v>28</v>
      </c>
      <c r="E95" s="33">
        <v>28</v>
      </c>
      <c r="F95" s="7"/>
      <c r="G95" s="7"/>
      <c r="H95" s="7"/>
      <c r="I95" s="7"/>
      <c r="J95" s="7"/>
      <c r="K95" s="7"/>
      <c r="L95" s="7"/>
      <c r="M95" s="7"/>
      <c r="N95" s="14"/>
    </row>
    <row r="96" spans="1:14" ht="12.75">
      <c r="A96" s="7"/>
      <c r="B96" s="150" t="s">
        <v>81</v>
      </c>
      <c r="C96" s="7"/>
      <c r="D96" s="33">
        <v>0.57</v>
      </c>
      <c r="E96" s="33">
        <v>0.57</v>
      </c>
      <c r="F96" s="7"/>
      <c r="G96" s="7"/>
      <c r="H96" s="7"/>
      <c r="I96" s="7"/>
      <c r="J96" s="7"/>
      <c r="K96" s="7"/>
      <c r="L96" s="7"/>
      <c r="M96" s="7"/>
      <c r="N96" s="211"/>
    </row>
    <row r="97" spans="1:14" ht="12.75">
      <c r="A97" s="7"/>
      <c r="B97" s="150" t="s">
        <v>35</v>
      </c>
      <c r="C97" s="7"/>
      <c r="D97" s="33">
        <v>0.2</v>
      </c>
      <c r="E97" s="33">
        <v>0.2</v>
      </c>
      <c r="F97" s="7"/>
      <c r="G97" s="7"/>
      <c r="H97" s="7"/>
      <c r="I97" s="7"/>
      <c r="J97" s="7"/>
      <c r="K97" s="7"/>
      <c r="L97" s="7"/>
      <c r="M97" s="7"/>
      <c r="N97" s="7"/>
    </row>
    <row r="98" spans="1:14" ht="12.75">
      <c r="A98" s="7"/>
      <c r="B98" s="150" t="s">
        <v>62</v>
      </c>
      <c r="C98" s="7"/>
      <c r="D98" s="12">
        <v>4</v>
      </c>
      <c r="E98" s="12">
        <v>4</v>
      </c>
      <c r="F98" s="7"/>
      <c r="G98" s="7"/>
      <c r="H98" s="7"/>
      <c r="I98" s="7"/>
      <c r="J98" s="7"/>
      <c r="K98" s="7"/>
      <c r="L98" s="7"/>
      <c r="M98" s="7"/>
      <c r="N98" s="226"/>
    </row>
    <row r="99" spans="1:14" ht="12.75">
      <c r="A99" s="7"/>
      <c r="B99" s="150" t="s">
        <v>76</v>
      </c>
      <c r="C99" s="7"/>
      <c r="D99" s="12">
        <v>4</v>
      </c>
      <c r="E99" s="12">
        <v>4</v>
      </c>
      <c r="F99" s="7"/>
      <c r="G99" s="7"/>
      <c r="H99" s="7"/>
      <c r="I99" s="7"/>
      <c r="J99" s="7"/>
      <c r="K99" s="7"/>
      <c r="L99" s="7"/>
      <c r="M99" s="7"/>
      <c r="N99" s="7"/>
    </row>
    <row r="100" spans="1:14" ht="12.75">
      <c r="A100" s="7"/>
      <c r="B100" s="150" t="s">
        <v>82</v>
      </c>
      <c r="C100" s="7"/>
      <c r="D100" s="33">
        <v>7</v>
      </c>
      <c r="E100" s="33">
        <v>7</v>
      </c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75">
      <c r="A101" s="7"/>
      <c r="B101" s="150" t="s">
        <v>61</v>
      </c>
      <c r="C101" s="7"/>
      <c r="D101" s="33">
        <v>20</v>
      </c>
      <c r="E101" s="33">
        <v>20</v>
      </c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35.25" customHeight="1">
      <c r="A102" s="7"/>
      <c r="B102" s="150" t="s">
        <v>117</v>
      </c>
      <c r="C102" s="7"/>
      <c r="D102" s="33">
        <v>16</v>
      </c>
      <c r="E102" s="33">
        <v>16</v>
      </c>
      <c r="F102" s="7"/>
      <c r="G102" s="7"/>
      <c r="H102" s="7"/>
      <c r="I102" s="7"/>
      <c r="J102" s="7"/>
      <c r="K102" s="7"/>
      <c r="L102" s="7"/>
      <c r="M102" s="7"/>
      <c r="N102" s="7"/>
    </row>
    <row r="103" spans="1:14" s="26" customFormat="1" ht="12.75">
      <c r="A103" s="7"/>
      <c r="B103" s="150" t="s">
        <v>128</v>
      </c>
      <c r="C103" s="7"/>
      <c r="D103" s="33">
        <v>2</v>
      </c>
      <c r="E103" s="33">
        <v>2</v>
      </c>
      <c r="F103" s="7"/>
      <c r="G103" s="7"/>
      <c r="H103" s="7"/>
      <c r="I103" s="7"/>
      <c r="J103" s="7"/>
      <c r="K103" s="7"/>
      <c r="L103" s="7"/>
      <c r="M103" s="7"/>
      <c r="N103" s="7"/>
    </row>
    <row r="104" spans="1:14" s="26" customFormat="1" ht="12.75">
      <c r="A104" s="7"/>
      <c r="B104" s="150"/>
      <c r="C104" s="7"/>
      <c r="D104" s="12"/>
      <c r="E104" s="9"/>
      <c r="F104" s="7"/>
      <c r="G104" s="7"/>
      <c r="H104" s="7"/>
      <c r="I104" s="7"/>
      <c r="J104" s="7"/>
      <c r="K104" s="7"/>
      <c r="L104" s="7"/>
      <c r="M104" s="7"/>
      <c r="N104" s="7"/>
    </row>
    <row r="105" spans="1:14" s="26" customFormat="1" ht="12.75">
      <c r="A105" s="7"/>
      <c r="B105" s="149" t="s">
        <v>330</v>
      </c>
      <c r="C105" s="30">
        <v>167</v>
      </c>
      <c r="D105" s="36">
        <v>167</v>
      </c>
      <c r="E105" s="36">
        <v>167</v>
      </c>
      <c r="F105" s="30">
        <v>0.83</v>
      </c>
      <c r="G105" s="39">
        <v>0.17</v>
      </c>
      <c r="H105" s="39">
        <v>16.87</v>
      </c>
      <c r="I105" s="30">
        <v>76.9</v>
      </c>
      <c r="J105" s="7"/>
      <c r="K105" s="13"/>
      <c r="L105" s="29">
        <v>10.02</v>
      </c>
      <c r="M105" s="13"/>
      <c r="N105" s="7"/>
    </row>
    <row r="106" spans="1:14" s="26" customFormat="1" ht="13.5" thickBot="1">
      <c r="A106" s="7"/>
      <c r="B106" s="150"/>
      <c r="C106" s="7"/>
      <c r="D106" s="33"/>
      <c r="E106" s="33"/>
      <c r="F106" s="7"/>
      <c r="G106" s="7"/>
      <c r="H106" s="7"/>
      <c r="I106" s="7"/>
      <c r="J106" s="7"/>
      <c r="K106" s="7"/>
      <c r="L106" s="13"/>
      <c r="M106" s="7"/>
      <c r="N106" s="7"/>
    </row>
    <row r="107" spans="1:14" s="26" customFormat="1" ht="13.5" thickBot="1">
      <c r="A107" s="232"/>
      <c r="B107" s="349" t="s">
        <v>96</v>
      </c>
      <c r="C107" s="345">
        <v>0.24</v>
      </c>
      <c r="D107" s="240"/>
      <c r="E107" s="241"/>
      <c r="F107" s="237">
        <f>SUM(F109,F118,F120)</f>
        <v>5.59</v>
      </c>
      <c r="G107" s="237">
        <f>SUM(G109,G118,G120)</f>
        <v>4.62</v>
      </c>
      <c r="H107" s="237">
        <f>SUM(F107:G107,H109,H118,H120)</f>
        <v>42.760000000000005</v>
      </c>
      <c r="I107" s="237">
        <f>SUM(F107:H107,I109,I118,I120)</f>
        <v>249.34000000000003</v>
      </c>
      <c r="J107" s="341"/>
      <c r="K107" s="343"/>
      <c r="L107" s="342">
        <f>SUM(L109)</f>
        <v>74.3</v>
      </c>
      <c r="M107" s="343"/>
      <c r="N107" s="342"/>
    </row>
    <row r="108" spans="1:14" s="26" customFormat="1" ht="12.75">
      <c r="A108" s="226"/>
      <c r="B108" s="296"/>
      <c r="C108" s="91"/>
      <c r="D108" s="238"/>
      <c r="E108" s="113"/>
      <c r="F108" s="226"/>
      <c r="G108" s="226"/>
      <c r="H108" s="226"/>
      <c r="I108" s="239"/>
      <c r="J108" s="226"/>
      <c r="K108" s="226"/>
      <c r="L108" s="226"/>
      <c r="M108" s="226"/>
      <c r="N108" s="226"/>
    </row>
    <row r="109" spans="1:14" s="26" customFormat="1" ht="12.75">
      <c r="A109" s="7">
        <v>315</v>
      </c>
      <c r="B109" s="94" t="s">
        <v>308</v>
      </c>
      <c r="C109" s="39">
        <v>180</v>
      </c>
      <c r="D109" s="33"/>
      <c r="E109" s="33"/>
      <c r="F109" s="7">
        <v>3.31</v>
      </c>
      <c r="G109" s="7">
        <v>4.38</v>
      </c>
      <c r="H109" s="7">
        <v>9.81</v>
      </c>
      <c r="I109" s="7">
        <v>93.95</v>
      </c>
      <c r="J109" s="7"/>
      <c r="K109" s="7"/>
      <c r="L109" s="7">
        <v>74.3</v>
      </c>
      <c r="M109" s="7"/>
      <c r="N109" s="7"/>
    </row>
    <row r="110" spans="1:14" s="26" customFormat="1" ht="12.75">
      <c r="A110" s="211"/>
      <c r="B110" s="150" t="s">
        <v>138</v>
      </c>
      <c r="C110" s="30"/>
      <c r="D110" s="34">
        <v>200</v>
      </c>
      <c r="E110" s="34">
        <v>160</v>
      </c>
      <c r="F110" s="7"/>
      <c r="G110" s="7"/>
      <c r="H110" s="7"/>
      <c r="I110" s="7"/>
      <c r="J110" s="7"/>
      <c r="K110" s="7"/>
      <c r="L110" s="7"/>
      <c r="M110" s="7"/>
      <c r="N110" s="7"/>
    </row>
    <row r="111" spans="1:14" s="26" customFormat="1" ht="12.75">
      <c r="A111" s="7"/>
      <c r="B111" s="150" t="s">
        <v>139</v>
      </c>
      <c r="C111" s="30"/>
      <c r="D111" s="34">
        <v>20</v>
      </c>
      <c r="E111" s="34">
        <v>16</v>
      </c>
      <c r="F111" s="7"/>
      <c r="G111" s="7"/>
      <c r="H111" s="7"/>
      <c r="I111" s="7"/>
      <c r="J111" s="7"/>
      <c r="K111" s="7"/>
      <c r="L111" s="7"/>
      <c r="M111" s="7"/>
      <c r="N111" s="211"/>
    </row>
    <row r="112" spans="1:14" s="26" customFormat="1" ht="12.75">
      <c r="A112" s="226"/>
      <c r="B112" s="150" t="s">
        <v>85</v>
      </c>
      <c r="C112" s="30"/>
      <c r="D112" s="34">
        <v>19</v>
      </c>
      <c r="E112" s="34">
        <v>15</v>
      </c>
      <c r="F112" s="7"/>
      <c r="G112" s="7"/>
      <c r="H112" s="7"/>
      <c r="I112" s="7"/>
      <c r="J112" s="7"/>
      <c r="K112" s="30"/>
      <c r="L112" s="30"/>
      <c r="M112" s="30"/>
      <c r="N112" s="14"/>
    </row>
    <row r="113" spans="1:14" s="26" customFormat="1" ht="12.75">
      <c r="A113" s="7"/>
      <c r="B113" s="150" t="s">
        <v>35</v>
      </c>
      <c r="C113" s="30"/>
      <c r="D113" s="34"/>
      <c r="E113" s="34"/>
      <c r="F113" s="7"/>
      <c r="G113" s="7"/>
      <c r="H113" s="7"/>
      <c r="I113" s="7"/>
      <c r="J113" s="7"/>
      <c r="K113" s="338"/>
      <c r="L113" s="338"/>
      <c r="M113" s="338"/>
      <c r="N113" s="226"/>
    </row>
    <row r="114" spans="1:14" s="26" customFormat="1" ht="12.75">
      <c r="A114" s="7"/>
      <c r="B114" s="150" t="s">
        <v>74</v>
      </c>
      <c r="C114" s="30"/>
      <c r="D114" s="34">
        <v>2</v>
      </c>
      <c r="E114" s="34">
        <v>2</v>
      </c>
      <c r="F114" s="7"/>
      <c r="G114" s="7"/>
      <c r="H114" s="7"/>
      <c r="I114" s="7"/>
      <c r="J114" s="7"/>
      <c r="K114" s="338"/>
      <c r="L114" s="338"/>
      <c r="M114" s="338"/>
      <c r="N114" s="7"/>
    </row>
    <row r="115" spans="1:14" s="26" customFormat="1" ht="12.75">
      <c r="A115" s="7"/>
      <c r="B115" s="150" t="s">
        <v>129</v>
      </c>
      <c r="C115" s="30"/>
      <c r="D115" s="34">
        <v>3</v>
      </c>
      <c r="E115" s="34">
        <v>3</v>
      </c>
      <c r="F115" s="7"/>
      <c r="G115" s="7"/>
      <c r="H115" s="7"/>
      <c r="I115" s="7"/>
      <c r="J115" s="7"/>
      <c r="K115" s="338"/>
      <c r="L115" s="338"/>
      <c r="M115" s="338"/>
      <c r="N115" s="7"/>
    </row>
    <row r="116" spans="1:14" ht="12.75">
      <c r="A116" s="7"/>
      <c r="B116" s="150" t="s">
        <v>93</v>
      </c>
      <c r="C116" s="30"/>
      <c r="D116" s="34">
        <v>12</v>
      </c>
      <c r="E116" s="34">
        <v>12</v>
      </c>
      <c r="F116" s="5"/>
      <c r="G116" s="7"/>
      <c r="H116" s="7"/>
      <c r="I116" s="7"/>
      <c r="J116" s="7"/>
      <c r="K116" s="338"/>
      <c r="L116" s="338"/>
      <c r="M116" s="338"/>
      <c r="N116" s="7"/>
    </row>
    <row r="117" spans="1:14" ht="12.75">
      <c r="A117" s="7"/>
      <c r="B117" s="150"/>
      <c r="C117" s="30"/>
      <c r="D117" s="33"/>
      <c r="E117" s="33"/>
      <c r="F117" s="7"/>
      <c r="G117" s="5"/>
      <c r="H117" s="5"/>
      <c r="I117" s="5"/>
      <c r="J117" s="7"/>
      <c r="K117" s="338"/>
      <c r="L117" s="338"/>
      <c r="M117" s="338"/>
      <c r="N117" s="7"/>
    </row>
    <row r="118" spans="1:14" ht="12.75">
      <c r="A118" s="7"/>
      <c r="B118" s="94" t="s">
        <v>65</v>
      </c>
      <c r="C118" s="39">
        <v>30</v>
      </c>
      <c r="D118" s="34">
        <v>30</v>
      </c>
      <c r="E118" s="34">
        <v>30</v>
      </c>
      <c r="F118" s="13">
        <v>2.28</v>
      </c>
      <c r="G118" s="13">
        <v>0.24</v>
      </c>
      <c r="H118" s="13">
        <v>14.76</v>
      </c>
      <c r="I118" s="13">
        <v>70.5</v>
      </c>
      <c r="J118" s="7"/>
      <c r="K118" s="338"/>
      <c r="L118" s="13">
        <v>0</v>
      </c>
      <c r="M118" s="338"/>
      <c r="N118" s="7"/>
    </row>
    <row r="119" spans="1:14" ht="12.75">
      <c r="A119" s="7"/>
      <c r="B119" s="94"/>
      <c r="C119" s="39"/>
      <c r="D119" s="34"/>
      <c r="E119" s="34"/>
      <c r="F119" s="7"/>
      <c r="G119" s="7"/>
      <c r="H119" s="7"/>
      <c r="I119" s="7"/>
      <c r="J119" s="13"/>
      <c r="K119" s="338"/>
      <c r="L119" s="338"/>
      <c r="M119" s="338"/>
      <c r="N119" s="7"/>
    </row>
    <row r="120" spans="1:14" ht="12.75">
      <c r="A120" s="7">
        <v>258</v>
      </c>
      <c r="B120" s="94" t="s">
        <v>140</v>
      </c>
      <c r="C120" s="39">
        <v>150</v>
      </c>
      <c r="D120" s="33"/>
      <c r="E120" s="33"/>
      <c r="F120" s="29">
        <v>0</v>
      </c>
      <c r="G120" s="29">
        <v>0</v>
      </c>
      <c r="H120" s="7">
        <v>7.98</v>
      </c>
      <c r="I120" s="7">
        <v>31.92</v>
      </c>
      <c r="J120" s="7"/>
      <c r="K120" s="338"/>
      <c r="L120" s="13">
        <v>0</v>
      </c>
      <c r="M120" s="338"/>
      <c r="N120" s="7"/>
    </row>
    <row r="121" spans="1:14" ht="12.75">
      <c r="A121" s="7"/>
      <c r="B121" s="149"/>
      <c r="C121" s="18"/>
      <c r="D121" s="33"/>
      <c r="E121" s="33"/>
      <c r="F121" s="13"/>
      <c r="G121" s="7"/>
      <c r="H121" s="7"/>
      <c r="I121" s="7"/>
      <c r="J121" s="13"/>
      <c r="K121" s="338"/>
      <c r="L121" s="338"/>
      <c r="M121" s="338"/>
      <c r="N121" s="7"/>
    </row>
    <row r="122" spans="1:14" ht="12.75">
      <c r="A122" s="7"/>
      <c r="B122" s="150" t="s">
        <v>86</v>
      </c>
      <c r="C122" s="7"/>
      <c r="D122" s="33">
        <v>0.45</v>
      </c>
      <c r="E122" s="33">
        <v>0.46</v>
      </c>
      <c r="F122" s="7"/>
      <c r="G122" s="13"/>
      <c r="H122" s="13"/>
      <c r="I122" s="13"/>
      <c r="J122" s="13"/>
      <c r="K122" s="338"/>
      <c r="L122" s="338"/>
      <c r="M122" s="338"/>
      <c r="N122" s="7"/>
    </row>
    <row r="123" spans="1:14" ht="12.75">
      <c r="A123" s="7"/>
      <c r="B123" s="150" t="s">
        <v>62</v>
      </c>
      <c r="C123" s="7"/>
      <c r="D123" s="34">
        <v>8</v>
      </c>
      <c r="E123" s="34">
        <v>8</v>
      </c>
      <c r="F123" s="7"/>
      <c r="G123" s="7"/>
      <c r="H123" s="7"/>
      <c r="I123" s="7"/>
      <c r="J123" s="7"/>
      <c r="K123" s="338"/>
      <c r="L123" s="338"/>
      <c r="M123" s="338"/>
      <c r="N123" s="7"/>
    </row>
    <row r="124" spans="1:14" ht="12.75">
      <c r="A124" s="7"/>
      <c r="B124" s="150"/>
      <c r="C124" s="7"/>
      <c r="D124" s="12"/>
      <c r="E124" s="12"/>
      <c r="F124" s="7"/>
      <c r="G124" s="7"/>
      <c r="H124" s="7"/>
      <c r="I124" s="7"/>
      <c r="J124" s="7"/>
      <c r="K124" s="338"/>
      <c r="L124" s="338"/>
      <c r="M124" s="338"/>
      <c r="N124" s="13"/>
    </row>
    <row r="125" spans="1:14" ht="12.75">
      <c r="A125" s="211"/>
      <c r="B125" s="150" t="s">
        <v>88</v>
      </c>
      <c r="C125" s="30">
        <f>SUM(C120,C118,C109,C105,C94,C87,C84,C68,C48,C38,C33,C28,C26,C19,C11)</f>
        <v>1700</v>
      </c>
      <c r="D125" s="141"/>
      <c r="E125" s="141"/>
      <c r="F125" s="30">
        <f>SUM(F120,F118,F109,F105,F94,F87,F84,F68,F48,F38,F33,F28,F26,F19,F11)</f>
        <v>50.68000000000001</v>
      </c>
      <c r="G125" s="30">
        <f>SUM(G107,G92,G36,G31,G9)</f>
        <v>41.93000000000001</v>
      </c>
      <c r="H125" s="30">
        <f>SUM(H107,H92,H36,H31,H9)</f>
        <v>285.53</v>
      </c>
      <c r="I125" s="30">
        <f>SUM(I107,I92,I36,I31,I9)</f>
        <v>1734.1299999999999</v>
      </c>
      <c r="J125" s="7"/>
      <c r="K125" s="338"/>
      <c r="L125" s="30">
        <f>SUM(L107,L92,L36,L31,L9)</f>
        <v>104.44</v>
      </c>
      <c r="M125" s="338"/>
      <c r="N125" s="13"/>
    </row>
    <row r="126" spans="1:14" ht="12.75">
      <c r="A126" s="339"/>
      <c r="D126" s="37"/>
      <c r="E126" s="37"/>
      <c r="N126" s="339"/>
    </row>
    <row r="127" spans="1:14" ht="12.75">
      <c r="A127" s="340"/>
      <c r="N127" s="340"/>
    </row>
    <row r="128" spans="1:14" ht="12.75">
      <c r="A128" s="340"/>
      <c r="N128" s="340"/>
    </row>
    <row r="129" spans="1:14" ht="12.75">
      <c r="A129" s="340"/>
      <c r="N129" s="340"/>
    </row>
    <row r="130" spans="1:14" ht="12.75">
      <c r="A130" s="340"/>
      <c r="N130" s="340"/>
    </row>
    <row r="131" ht="12.75">
      <c r="A131" s="340"/>
    </row>
    <row r="132" ht="12.75">
      <c r="A132" s="340"/>
    </row>
    <row r="133" ht="12.75">
      <c r="A133" s="340"/>
    </row>
    <row r="134" ht="12.75">
      <c r="A134" s="340"/>
    </row>
    <row r="135" ht="12.75">
      <c r="A135" s="340"/>
    </row>
    <row r="136" ht="12.75">
      <c r="A136" s="340"/>
    </row>
    <row r="137" ht="12.75">
      <c r="A137" s="340"/>
    </row>
    <row r="138" ht="12.75">
      <c r="A138" s="340"/>
    </row>
    <row r="139" ht="12.75">
      <c r="A139" s="340"/>
    </row>
    <row r="140" ht="12.75">
      <c r="A140" s="340"/>
    </row>
    <row r="141" ht="12.75">
      <c r="A141" s="340"/>
    </row>
    <row r="142" ht="12.75">
      <c r="A142" s="340"/>
    </row>
  </sheetData>
  <sheetProtection/>
  <mergeCells count="32">
    <mergeCell ref="F7:H7"/>
    <mergeCell ref="F19:F21"/>
    <mergeCell ref="G19:G21"/>
    <mergeCell ref="I19:I21"/>
    <mergeCell ref="H19:H21"/>
    <mergeCell ref="A38:A40"/>
    <mergeCell ref="M38:M40"/>
    <mergeCell ref="L38:L40"/>
    <mergeCell ref="C2:D2"/>
    <mergeCell ref="M7:N7"/>
    <mergeCell ref="J7:L7"/>
    <mergeCell ref="C38:C40"/>
    <mergeCell ref="N38:N40"/>
    <mergeCell ref="E38:E40"/>
    <mergeCell ref="D38:D40"/>
    <mergeCell ref="A19:A21"/>
    <mergeCell ref="E19:E21"/>
    <mergeCell ref="D19:D21"/>
    <mergeCell ref="N19:N21"/>
    <mergeCell ref="M19:M21"/>
    <mergeCell ref="L19:L21"/>
    <mergeCell ref="K19:K21"/>
    <mergeCell ref="J19:J21"/>
    <mergeCell ref="B19:B21"/>
    <mergeCell ref="C19:C21"/>
    <mergeCell ref="F38:F40"/>
    <mergeCell ref="K38:K40"/>
    <mergeCell ref="J38:J40"/>
    <mergeCell ref="I38:I40"/>
    <mergeCell ref="H38:H40"/>
    <mergeCell ref="B38:B40"/>
    <mergeCell ref="G38:G40"/>
  </mergeCells>
  <printOptions/>
  <pageMargins left="0.2" right="0.2" top="0.2" bottom="0.2" header="0" footer="0"/>
  <pageSetup orientation="portrait" paperSize="9" scale="90" r:id="rId1"/>
  <colBreaks count="1" manualBreakCount="1">
    <brk id="1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134"/>
  <sheetViews>
    <sheetView zoomScale="152" zoomScaleNormal="152" zoomScalePageLayoutView="0" workbookViewId="0" topLeftCell="A1">
      <selection activeCell="K92" sqref="K92"/>
    </sheetView>
  </sheetViews>
  <sheetFormatPr defaultColWidth="11.375" defaultRowHeight="12.75"/>
  <cols>
    <col min="1" max="1" width="8.25390625" style="276" customWidth="1"/>
    <col min="2" max="2" width="11.00390625" style="127" customWidth="1"/>
    <col min="3" max="3" width="7.375" style="60" customWidth="1"/>
    <col min="4" max="4" width="7.00390625" style="60" customWidth="1"/>
    <col min="5" max="5" width="7.125" style="60" customWidth="1"/>
    <col min="6" max="6" width="6.125" style="60" customWidth="1"/>
    <col min="7" max="8" width="5.25390625" style="60" customWidth="1"/>
    <col min="9" max="9" width="10.25390625" style="60" customWidth="1"/>
    <col min="10" max="10" width="6.125" style="60" customWidth="1"/>
    <col min="11" max="11" width="6.625" style="60" customWidth="1"/>
    <col min="12" max="12" width="6.125" style="60" customWidth="1"/>
    <col min="13" max="13" width="10.375" style="60" customWidth="1"/>
    <col min="14" max="14" width="7.00390625" style="60" customWidth="1"/>
    <col min="15" max="16384" width="11.375" style="60" customWidth="1"/>
  </cols>
  <sheetData>
    <row r="1" spans="1:14" s="74" customFormat="1" ht="10.5" customHeight="1">
      <c r="A1" s="274"/>
      <c r="B1" s="119"/>
      <c r="C1" s="40"/>
      <c r="D1" s="40"/>
      <c r="E1" s="148" t="s">
        <v>36</v>
      </c>
      <c r="F1" s="40"/>
      <c r="G1" s="40"/>
      <c r="H1" s="40"/>
      <c r="I1" s="40"/>
      <c r="J1" s="40"/>
      <c r="K1" s="40"/>
      <c r="L1" s="40"/>
      <c r="M1" s="40"/>
      <c r="N1" s="40"/>
    </row>
    <row r="2" spans="1:14" s="74" customFormat="1" ht="10.5" customHeight="1">
      <c r="A2" s="120" t="s">
        <v>37</v>
      </c>
      <c r="B2" s="353" t="s">
        <v>336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74" customFormat="1" ht="10.5" customHeight="1">
      <c r="A3" s="120" t="s">
        <v>38</v>
      </c>
      <c r="B3" s="40" t="s">
        <v>115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s="74" customFormat="1" ht="10.5" customHeight="1">
      <c r="A4" s="120" t="s">
        <v>40</v>
      </c>
      <c r="B4" s="52" t="s">
        <v>326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s="74" customFormat="1" ht="21" customHeight="1">
      <c r="A5" s="125" t="s">
        <v>41</v>
      </c>
      <c r="B5" s="40" t="s">
        <v>302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s="74" customFormat="1" ht="10.5" customHeight="1" thickBot="1">
      <c r="A6" s="206"/>
      <c r="B6" s="185" t="s">
        <v>42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s="108" customFormat="1" ht="37.5" customHeight="1" thickBot="1">
      <c r="A7" s="381" t="s">
        <v>43</v>
      </c>
      <c r="B7" s="383" t="s">
        <v>339</v>
      </c>
      <c r="C7" s="383" t="s">
        <v>44</v>
      </c>
      <c r="D7" s="383" t="s">
        <v>45</v>
      </c>
      <c r="E7" s="383" t="s">
        <v>46</v>
      </c>
      <c r="F7" s="468" t="s">
        <v>47</v>
      </c>
      <c r="G7" s="468"/>
      <c r="H7" s="468"/>
      <c r="I7" s="383" t="s">
        <v>48</v>
      </c>
      <c r="J7" s="468" t="s">
        <v>49</v>
      </c>
      <c r="K7" s="468"/>
      <c r="L7" s="468"/>
      <c r="M7" s="383" t="s">
        <v>50</v>
      </c>
      <c r="N7" s="383"/>
    </row>
    <row r="8" spans="1:14" s="74" customFormat="1" ht="10.5" customHeight="1" thickBot="1">
      <c r="A8" s="207"/>
      <c r="B8" s="394"/>
      <c r="C8" s="91"/>
      <c r="D8" s="91"/>
      <c r="E8" s="91"/>
      <c r="F8" s="373" t="s">
        <v>51</v>
      </c>
      <c r="G8" s="373" t="s">
        <v>52</v>
      </c>
      <c r="H8" s="373" t="s">
        <v>53</v>
      </c>
      <c r="I8" s="373"/>
      <c r="J8" s="373" t="s">
        <v>54</v>
      </c>
      <c r="K8" s="373" t="s">
        <v>55</v>
      </c>
      <c r="L8" s="373" t="s">
        <v>56</v>
      </c>
      <c r="M8" s="373" t="s">
        <v>57</v>
      </c>
      <c r="N8" s="373" t="s">
        <v>58</v>
      </c>
    </row>
    <row r="9" spans="1:14" s="74" customFormat="1" ht="10.5" customHeight="1" thickBot="1">
      <c r="A9" s="275"/>
      <c r="B9" s="392" t="s">
        <v>59</v>
      </c>
      <c r="C9" s="334">
        <v>0.28</v>
      </c>
      <c r="D9" s="241"/>
      <c r="E9" s="241"/>
      <c r="F9" s="237">
        <f>SUM(F10:F23)</f>
        <v>11.280000000000001</v>
      </c>
      <c r="G9" s="237">
        <f aca="true" t="shared" si="0" ref="G9:L9">SUM(G10:G23)</f>
        <v>9.44</v>
      </c>
      <c r="H9" s="237">
        <f t="shared" si="0"/>
        <v>49.56</v>
      </c>
      <c r="I9" s="237">
        <f t="shared" si="0"/>
        <v>351.4</v>
      </c>
      <c r="J9" s="237"/>
      <c r="K9" s="237"/>
      <c r="L9" s="237">
        <f t="shared" si="0"/>
        <v>1.42</v>
      </c>
      <c r="M9" s="237"/>
      <c r="N9" s="297"/>
    </row>
    <row r="10" spans="1:14" s="74" customFormat="1" ht="10.5" customHeight="1">
      <c r="A10" s="324">
        <v>183</v>
      </c>
      <c r="B10" s="314" t="s">
        <v>270</v>
      </c>
      <c r="C10" s="176">
        <v>150</v>
      </c>
      <c r="D10" s="202"/>
      <c r="E10" s="202"/>
      <c r="F10" s="199">
        <v>5.8</v>
      </c>
      <c r="G10" s="199">
        <v>6.1</v>
      </c>
      <c r="H10" s="199">
        <v>21.3</v>
      </c>
      <c r="I10" s="199">
        <v>187.9</v>
      </c>
      <c r="J10" s="199"/>
      <c r="K10" s="199"/>
      <c r="L10" s="199">
        <v>0.9</v>
      </c>
      <c r="M10" s="199"/>
      <c r="N10" s="199"/>
    </row>
    <row r="11" spans="1:14" s="74" customFormat="1" ht="10.5" customHeight="1">
      <c r="A11" s="274"/>
      <c r="B11" s="121"/>
      <c r="C11" s="39"/>
      <c r="D11" s="33"/>
      <c r="E11" s="33"/>
      <c r="F11" s="30"/>
      <c r="G11" s="30"/>
      <c r="H11" s="30"/>
      <c r="I11" s="30"/>
      <c r="J11" s="30"/>
      <c r="K11" s="30"/>
      <c r="L11" s="30"/>
      <c r="M11" s="30"/>
      <c r="N11" s="30"/>
    </row>
    <row r="12" spans="1:14" s="99" customFormat="1" ht="21.75" customHeight="1">
      <c r="A12" s="274"/>
      <c r="B12" s="121"/>
      <c r="C12" s="39"/>
      <c r="D12" s="33"/>
      <c r="E12" s="33"/>
      <c r="F12" s="30"/>
      <c r="G12" s="30"/>
      <c r="H12" s="30"/>
      <c r="I12" s="30"/>
      <c r="J12" s="30"/>
      <c r="K12" s="30"/>
      <c r="L12" s="30"/>
      <c r="M12" s="30"/>
      <c r="N12" s="30"/>
    </row>
    <row r="13" spans="1:14" s="74" customFormat="1" ht="10.5" customHeight="1">
      <c r="A13" s="274"/>
      <c r="B13" s="119" t="s">
        <v>271</v>
      </c>
      <c r="C13" s="30"/>
      <c r="D13" s="34">
        <v>12</v>
      </c>
      <c r="E13" s="34">
        <v>12</v>
      </c>
      <c r="F13" s="30"/>
      <c r="G13" s="30"/>
      <c r="H13" s="30"/>
      <c r="I13" s="30"/>
      <c r="J13" s="30"/>
      <c r="K13" s="30"/>
      <c r="L13" s="30"/>
      <c r="M13" s="30"/>
      <c r="N13" s="30"/>
    </row>
    <row r="14" spans="1:14" s="74" customFormat="1" ht="10.5" customHeight="1">
      <c r="A14" s="274"/>
      <c r="B14" s="119" t="s">
        <v>272</v>
      </c>
      <c r="C14" s="30"/>
      <c r="D14" s="34">
        <v>10</v>
      </c>
      <c r="E14" s="34">
        <v>10</v>
      </c>
      <c r="F14" s="30"/>
      <c r="G14" s="30"/>
      <c r="H14" s="30"/>
      <c r="I14" s="30"/>
      <c r="J14" s="30"/>
      <c r="K14" s="30"/>
      <c r="L14" s="30"/>
      <c r="M14" s="30"/>
      <c r="N14" s="30"/>
    </row>
    <row r="15" spans="1:14" s="74" customFormat="1" ht="11.25">
      <c r="A15" s="274"/>
      <c r="B15" s="119" t="s">
        <v>61</v>
      </c>
      <c r="C15" s="30"/>
      <c r="D15" s="34">
        <v>90</v>
      </c>
      <c r="E15" s="34">
        <v>90</v>
      </c>
      <c r="F15" s="30"/>
      <c r="G15" s="30"/>
      <c r="H15" s="30"/>
      <c r="I15" s="30"/>
      <c r="J15" s="30"/>
      <c r="K15" s="30"/>
      <c r="L15" s="30"/>
      <c r="M15" s="30"/>
      <c r="N15" s="30"/>
    </row>
    <row r="16" spans="1:14" s="74" customFormat="1" ht="11.25">
      <c r="A16" s="274"/>
      <c r="B16" s="119" t="s">
        <v>62</v>
      </c>
      <c r="C16" s="30"/>
      <c r="D16" s="34">
        <v>4</v>
      </c>
      <c r="E16" s="34">
        <v>4</v>
      </c>
      <c r="F16" s="30"/>
      <c r="G16" s="30"/>
      <c r="H16" s="30"/>
      <c r="I16" s="30"/>
      <c r="J16" s="30"/>
      <c r="K16" s="30"/>
      <c r="L16" s="30"/>
      <c r="M16" s="30"/>
      <c r="N16" s="30"/>
    </row>
    <row r="17" spans="1:14" s="74" customFormat="1" ht="11.25">
      <c r="A17" s="274"/>
      <c r="B17" s="119" t="s">
        <v>76</v>
      </c>
      <c r="C17" s="30"/>
      <c r="D17" s="34">
        <v>4</v>
      </c>
      <c r="E17" s="34">
        <v>4</v>
      </c>
      <c r="F17" s="30"/>
      <c r="G17" s="30"/>
      <c r="H17" s="30"/>
      <c r="I17" s="30"/>
      <c r="J17" s="30"/>
      <c r="K17" s="30"/>
      <c r="L17" s="30"/>
      <c r="M17" s="30"/>
      <c r="N17" s="30"/>
    </row>
    <row r="18" spans="1:14" s="74" customFormat="1" ht="11.25">
      <c r="A18" s="274"/>
      <c r="B18" s="119" t="s">
        <v>110</v>
      </c>
      <c r="C18" s="30"/>
      <c r="D18" s="33"/>
      <c r="E18" s="33"/>
      <c r="F18" s="30"/>
      <c r="G18" s="30"/>
      <c r="H18" s="30"/>
      <c r="I18" s="30"/>
      <c r="J18" s="30"/>
      <c r="K18" s="30"/>
      <c r="L18" s="30"/>
      <c r="M18" s="30"/>
      <c r="N18" s="30"/>
    </row>
    <row r="19" spans="1:14" s="74" customFormat="1" ht="11.25">
      <c r="A19" s="274"/>
      <c r="B19" s="119"/>
      <c r="C19" s="30"/>
      <c r="D19" s="33"/>
      <c r="E19" s="33"/>
      <c r="F19" s="30"/>
      <c r="G19" s="30"/>
      <c r="H19" s="30"/>
      <c r="I19" s="30"/>
      <c r="J19" s="30"/>
      <c r="K19" s="30"/>
      <c r="L19" s="30"/>
      <c r="M19" s="30"/>
      <c r="N19" s="30"/>
    </row>
    <row r="20" spans="1:14" s="74" customFormat="1" ht="11.25">
      <c r="A20" s="274"/>
      <c r="B20" s="119"/>
      <c r="C20" s="30"/>
      <c r="D20" s="33"/>
      <c r="E20" s="33"/>
      <c r="F20" s="30"/>
      <c r="G20" s="30"/>
      <c r="H20" s="30"/>
      <c r="I20" s="30"/>
      <c r="J20" s="30"/>
      <c r="K20" s="30"/>
      <c r="L20" s="30"/>
      <c r="M20" s="30"/>
      <c r="N20" s="30"/>
    </row>
    <row r="21" spans="1:14" s="74" customFormat="1" ht="21">
      <c r="A21" s="274"/>
      <c r="B21" s="121" t="s">
        <v>65</v>
      </c>
      <c r="C21" s="39">
        <v>30</v>
      </c>
      <c r="D21" s="33">
        <v>30</v>
      </c>
      <c r="E21" s="33">
        <v>30</v>
      </c>
      <c r="F21" s="29">
        <v>2.28</v>
      </c>
      <c r="G21" s="29">
        <v>0.24</v>
      </c>
      <c r="H21" s="29">
        <v>14.76</v>
      </c>
      <c r="I21" s="29">
        <v>70.5</v>
      </c>
      <c r="J21" s="29"/>
      <c r="K21" s="29"/>
      <c r="L21" s="29">
        <v>0</v>
      </c>
      <c r="M21" s="29"/>
      <c r="N21" s="29"/>
    </row>
    <row r="22" spans="1:14" s="74" customFormat="1" ht="11.25">
      <c r="A22" s="274"/>
      <c r="B22" s="121"/>
      <c r="C22" s="39"/>
      <c r="D22" s="33"/>
      <c r="E22" s="33"/>
      <c r="F22" s="30"/>
      <c r="G22" s="30"/>
      <c r="H22" s="30"/>
      <c r="I22" s="30"/>
      <c r="J22" s="30"/>
      <c r="K22" s="30"/>
      <c r="L22" s="30"/>
      <c r="M22" s="30"/>
      <c r="N22" s="30"/>
    </row>
    <row r="23" spans="1:14" s="74" customFormat="1" ht="21.75">
      <c r="A23" s="327">
        <v>14</v>
      </c>
      <c r="B23" s="122" t="s">
        <v>273</v>
      </c>
      <c r="C23" s="44">
        <v>180</v>
      </c>
      <c r="D23" s="36"/>
      <c r="E23" s="36"/>
      <c r="F23" s="44">
        <v>3.2</v>
      </c>
      <c r="G23" s="44">
        <v>3.1</v>
      </c>
      <c r="H23" s="44">
        <v>13.5</v>
      </c>
      <c r="I23" s="44">
        <v>93</v>
      </c>
      <c r="J23" s="44"/>
      <c r="K23" s="44"/>
      <c r="L23" s="44">
        <v>0.52</v>
      </c>
      <c r="M23" s="44"/>
      <c r="N23" s="44"/>
    </row>
    <row r="24" spans="1:14" s="74" customFormat="1" ht="11.25">
      <c r="A24" s="274"/>
      <c r="B24" s="119" t="s">
        <v>61</v>
      </c>
      <c r="C24" s="30"/>
      <c r="D24" s="33">
        <v>100</v>
      </c>
      <c r="E24" s="33">
        <v>100</v>
      </c>
      <c r="F24" s="30"/>
      <c r="G24" s="30"/>
      <c r="H24" s="30"/>
      <c r="I24" s="30"/>
      <c r="J24" s="30"/>
      <c r="K24" s="30"/>
      <c r="L24" s="30"/>
      <c r="M24" s="30"/>
      <c r="N24" s="30"/>
    </row>
    <row r="25" spans="1:14" s="99" customFormat="1" ht="21.75" customHeight="1">
      <c r="A25" s="274"/>
      <c r="B25" s="119" t="s">
        <v>274</v>
      </c>
      <c r="C25" s="30"/>
      <c r="D25" s="33">
        <v>1</v>
      </c>
      <c r="E25" s="33">
        <v>1</v>
      </c>
      <c r="F25" s="30"/>
      <c r="G25" s="30"/>
      <c r="H25" s="30"/>
      <c r="I25" s="30"/>
      <c r="J25" s="30"/>
      <c r="K25" s="30"/>
      <c r="L25" s="30"/>
      <c r="M25" s="30"/>
      <c r="N25" s="30"/>
    </row>
    <row r="26" spans="1:14" s="74" customFormat="1" ht="11.25">
      <c r="A26" s="274"/>
      <c r="B26" s="119" t="s">
        <v>62</v>
      </c>
      <c r="C26" s="30"/>
      <c r="D26" s="33">
        <v>8</v>
      </c>
      <c r="E26" s="33">
        <v>8</v>
      </c>
      <c r="F26" s="30"/>
      <c r="G26" s="30"/>
      <c r="H26" s="30"/>
      <c r="I26" s="30"/>
      <c r="J26" s="30"/>
      <c r="K26" s="30"/>
      <c r="L26" s="30"/>
      <c r="M26" s="30"/>
      <c r="N26" s="30"/>
    </row>
    <row r="27" spans="1:14" s="74" customFormat="1" ht="11.25">
      <c r="A27" s="274"/>
      <c r="B27" s="119" t="s">
        <v>110</v>
      </c>
      <c r="C27" s="30"/>
      <c r="D27" s="33"/>
      <c r="E27" s="33"/>
      <c r="F27" s="30"/>
      <c r="G27" s="30"/>
      <c r="H27" s="30"/>
      <c r="I27" s="30"/>
      <c r="J27" s="30"/>
      <c r="K27" s="30"/>
      <c r="L27" s="30"/>
      <c r="M27" s="30"/>
      <c r="N27" s="30"/>
    </row>
    <row r="28" spans="1:14" s="74" customFormat="1" ht="12" thickBot="1">
      <c r="A28" s="206"/>
      <c r="B28" s="185"/>
      <c r="C28" s="116"/>
      <c r="D28" s="186"/>
      <c r="E28" s="186"/>
      <c r="F28" s="116"/>
      <c r="G28" s="116"/>
      <c r="H28" s="116"/>
      <c r="I28" s="116"/>
      <c r="J28" s="116"/>
      <c r="K28" s="116"/>
      <c r="L28" s="116"/>
      <c r="M28" s="116"/>
      <c r="N28" s="116"/>
    </row>
    <row r="29" spans="1:14" s="74" customFormat="1" ht="12" thickBot="1">
      <c r="A29" s="275"/>
      <c r="B29" s="392" t="s">
        <v>106</v>
      </c>
      <c r="C29" s="334">
        <v>0.03</v>
      </c>
      <c r="D29" s="241"/>
      <c r="E29" s="241"/>
      <c r="F29" s="237">
        <f>SUM(F30)</f>
        <v>0.5</v>
      </c>
      <c r="G29" s="237">
        <f aca="true" t="shared" si="1" ref="G29:L29">SUM(G30)</f>
        <v>0.17</v>
      </c>
      <c r="H29" s="237">
        <f t="shared" si="1"/>
        <v>19.71</v>
      </c>
      <c r="I29" s="237">
        <f t="shared" si="1"/>
        <v>86.84</v>
      </c>
      <c r="J29" s="237"/>
      <c r="K29" s="237"/>
      <c r="L29" s="237">
        <f t="shared" si="1"/>
        <v>18.37</v>
      </c>
      <c r="M29" s="237"/>
      <c r="N29" s="297"/>
    </row>
    <row r="30" spans="1:14" s="74" customFormat="1" ht="11.25">
      <c r="A30" s="207"/>
      <c r="B30" s="315" t="s">
        <v>17</v>
      </c>
      <c r="C30" s="91">
        <v>167</v>
      </c>
      <c r="D30" s="113">
        <v>167</v>
      </c>
      <c r="E30" s="113">
        <v>167</v>
      </c>
      <c r="F30" s="91">
        <v>0.5</v>
      </c>
      <c r="G30" s="91">
        <v>0.17</v>
      </c>
      <c r="H30" s="91">
        <v>19.71</v>
      </c>
      <c r="I30" s="91">
        <v>86.84</v>
      </c>
      <c r="J30" s="91"/>
      <c r="K30" s="91"/>
      <c r="L30" s="91">
        <v>18.37</v>
      </c>
      <c r="M30" s="91"/>
      <c r="N30" s="91"/>
    </row>
    <row r="31" spans="1:14" s="74" customFormat="1" ht="11.25">
      <c r="A31" s="274"/>
      <c r="B31" s="119"/>
      <c r="C31" s="30"/>
      <c r="D31" s="33"/>
      <c r="E31" s="33"/>
      <c r="F31" s="30"/>
      <c r="G31" s="30"/>
      <c r="H31" s="30"/>
      <c r="I31" s="30"/>
      <c r="J31" s="30"/>
      <c r="K31" s="30"/>
      <c r="L31" s="30"/>
      <c r="M31" s="30"/>
      <c r="N31" s="30"/>
    </row>
    <row r="32" spans="1:14" s="74" customFormat="1" ht="12" thickBot="1">
      <c r="A32" s="206"/>
      <c r="B32" s="185"/>
      <c r="C32" s="116"/>
      <c r="D32" s="186"/>
      <c r="E32" s="186"/>
      <c r="F32" s="116"/>
      <c r="G32" s="116"/>
      <c r="H32" s="116"/>
      <c r="I32" s="116"/>
      <c r="J32" s="116"/>
      <c r="K32" s="116"/>
      <c r="L32" s="116"/>
      <c r="M32" s="116"/>
      <c r="N32" s="116"/>
    </row>
    <row r="33" spans="1:14" s="74" customFormat="1" ht="12" thickBot="1">
      <c r="A33" s="275"/>
      <c r="B33" s="392" t="s">
        <v>107</v>
      </c>
      <c r="C33" s="334">
        <v>0.28</v>
      </c>
      <c r="D33" s="241"/>
      <c r="E33" s="241"/>
      <c r="F33" s="237">
        <f>SUM(F34:F69)</f>
        <v>27.259999999999998</v>
      </c>
      <c r="G33" s="237">
        <f aca="true" t="shared" si="2" ref="G33:L33">SUM(G34:G69)</f>
        <v>33.05</v>
      </c>
      <c r="H33" s="237">
        <f t="shared" si="2"/>
        <v>75.76</v>
      </c>
      <c r="I33" s="237">
        <f t="shared" si="2"/>
        <v>566.41</v>
      </c>
      <c r="J33" s="237"/>
      <c r="K33" s="237"/>
      <c r="L33" s="237">
        <f t="shared" si="2"/>
        <v>90.7</v>
      </c>
      <c r="M33" s="237"/>
      <c r="N33" s="297"/>
    </row>
    <row r="34" spans="1:14" s="74" customFormat="1" ht="21">
      <c r="A34" s="324"/>
      <c r="B34" s="314" t="s">
        <v>275</v>
      </c>
      <c r="C34" s="199">
        <v>200</v>
      </c>
      <c r="D34" s="202"/>
      <c r="E34" s="202"/>
      <c r="F34" s="199">
        <v>13.13</v>
      </c>
      <c r="G34" s="199">
        <v>10.63</v>
      </c>
      <c r="H34" s="199">
        <v>39.6</v>
      </c>
      <c r="I34" s="199">
        <v>301.09</v>
      </c>
      <c r="J34" s="199"/>
      <c r="K34" s="199"/>
      <c r="L34" s="199">
        <v>7.45</v>
      </c>
      <c r="M34" s="199"/>
      <c r="N34" s="199"/>
    </row>
    <row r="35" spans="1:14" s="74" customFormat="1" ht="11.25">
      <c r="A35" s="274"/>
      <c r="B35" s="123" t="s">
        <v>276</v>
      </c>
      <c r="C35" s="44"/>
      <c r="D35" s="35">
        <v>18</v>
      </c>
      <c r="E35" s="35">
        <v>17</v>
      </c>
      <c r="F35" s="30"/>
      <c r="G35" s="30"/>
      <c r="H35" s="30"/>
      <c r="I35" s="30"/>
      <c r="J35" s="30"/>
      <c r="K35" s="30"/>
      <c r="L35" s="30"/>
      <c r="M35" s="30"/>
      <c r="N35" s="30"/>
    </row>
    <row r="36" spans="1:14" s="99" customFormat="1" ht="11.25">
      <c r="A36" s="274"/>
      <c r="B36" s="119" t="s">
        <v>277</v>
      </c>
      <c r="C36" s="30"/>
      <c r="D36" s="33">
        <v>30</v>
      </c>
      <c r="E36" s="33">
        <v>22</v>
      </c>
      <c r="F36" s="30"/>
      <c r="G36" s="30"/>
      <c r="H36" s="30"/>
      <c r="I36" s="30"/>
      <c r="J36" s="30"/>
      <c r="K36" s="30"/>
      <c r="L36" s="30"/>
      <c r="M36" s="30"/>
      <c r="N36" s="30"/>
    </row>
    <row r="37" spans="1:14" s="74" customFormat="1" ht="11.25">
      <c r="A37" s="274"/>
      <c r="B37" s="123" t="s">
        <v>278</v>
      </c>
      <c r="C37" s="30"/>
      <c r="D37" s="33">
        <v>20</v>
      </c>
      <c r="E37" s="33">
        <v>16</v>
      </c>
      <c r="F37" s="30"/>
      <c r="G37" s="30"/>
      <c r="H37" s="30"/>
      <c r="I37" s="30"/>
      <c r="J37" s="30"/>
      <c r="K37" s="30"/>
      <c r="L37" s="30"/>
      <c r="M37" s="30"/>
      <c r="N37" s="30"/>
    </row>
    <row r="38" spans="1:14" s="74" customFormat="1" ht="11.25">
      <c r="A38" s="274"/>
      <c r="B38" s="119" t="s">
        <v>279</v>
      </c>
      <c r="C38" s="30"/>
      <c r="D38" s="33">
        <v>19</v>
      </c>
      <c r="E38" s="35">
        <v>15</v>
      </c>
      <c r="F38" s="30"/>
      <c r="G38" s="30"/>
      <c r="H38" s="30"/>
      <c r="I38" s="30"/>
      <c r="J38" s="30"/>
      <c r="K38" s="30"/>
      <c r="L38" s="30"/>
      <c r="M38" s="30"/>
      <c r="N38" s="30"/>
    </row>
    <row r="39" spans="1:14" s="74" customFormat="1" ht="11.25">
      <c r="A39" s="274"/>
      <c r="B39" s="119" t="s">
        <v>280</v>
      </c>
      <c r="C39" s="30"/>
      <c r="D39" s="33">
        <v>18</v>
      </c>
      <c r="E39" s="33">
        <v>15</v>
      </c>
      <c r="F39" s="30"/>
      <c r="G39" s="30"/>
      <c r="H39" s="30"/>
      <c r="I39" s="30"/>
      <c r="J39" s="30"/>
      <c r="K39" s="30"/>
      <c r="L39" s="30"/>
      <c r="M39" s="30"/>
      <c r="N39" s="30"/>
    </row>
    <row r="40" spans="1:14" s="74" customFormat="1" ht="11.25">
      <c r="A40" s="274"/>
      <c r="B40" s="119" t="s">
        <v>281</v>
      </c>
      <c r="C40" s="30"/>
      <c r="D40" s="33">
        <v>2</v>
      </c>
      <c r="E40" s="33">
        <v>2</v>
      </c>
      <c r="F40" s="30"/>
      <c r="G40" s="30"/>
      <c r="H40" s="30"/>
      <c r="I40" s="30"/>
      <c r="J40" s="30"/>
      <c r="K40" s="30"/>
      <c r="L40" s="30"/>
      <c r="M40" s="30"/>
      <c r="N40" s="30"/>
    </row>
    <row r="41" spans="1:14" s="74" customFormat="1" ht="11.25">
      <c r="A41" s="274"/>
      <c r="B41" s="119" t="s">
        <v>282</v>
      </c>
      <c r="C41" s="30"/>
      <c r="D41" s="33">
        <v>2</v>
      </c>
      <c r="E41" s="33">
        <v>2</v>
      </c>
      <c r="F41" s="30"/>
      <c r="G41" s="30"/>
      <c r="H41" s="30"/>
      <c r="I41" s="30"/>
      <c r="J41" s="30"/>
      <c r="K41" s="30"/>
      <c r="L41" s="30"/>
      <c r="M41" s="30"/>
      <c r="N41" s="30"/>
    </row>
    <row r="42" spans="1:14" s="74" customFormat="1" ht="11.25">
      <c r="A42" s="274"/>
      <c r="B42" s="119" t="s">
        <v>283</v>
      </c>
      <c r="C42" s="30"/>
      <c r="D42" s="33"/>
      <c r="E42" s="33"/>
      <c r="F42" s="30"/>
      <c r="G42" s="30"/>
      <c r="H42" s="30"/>
      <c r="I42" s="30"/>
      <c r="J42" s="30"/>
      <c r="K42" s="30"/>
      <c r="L42" s="30"/>
      <c r="M42" s="30"/>
      <c r="N42" s="30"/>
    </row>
    <row r="43" spans="1:14" s="74" customFormat="1" ht="11.25">
      <c r="A43" s="274"/>
      <c r="B43" s="119" t="s">
        <v>121</v>
      </c>
      <c r="C43" s="30"/>
      <c r="D43" s="33"/>
      <c r="E43" s="33"/>
      <c r="F43" s="30"/>
      <c r="G43" s="30"/>
      <c r="H43" s="30"/>
      <c r="I43" s="30"/>
      <c r="J43" s="30"/>
      <c r="K43" s="30"/>
      <c r="L43" s="30"/>
      <c r="M43" s="30"/>
      <c r="N43" s="30"/>
    </row>
    <row r="44" spans="1:14" s="74" customFormat="1" ht="11.25">
      <c r="A44" s="274"/>
      <c r="B44" s="119" t="s">
        <v>69</v>
      </c>
      <c r="C44" s="30"/>
      <c r="D44" s="33"/>
      <c r="E44" s="33"/>
      <c r="F44" s="30"/>
      <c r="G44" s="30"/>
      <c r="H44" s="30"/>
      <c r="I44" s="30"/>
      <c r="J44" s="30"/>
      <c r="K44" s="30"/>
      <c r="L44" s="30"/>
      <c r="M44" s="30"/>
      <c r="N44" s="30"/>
    </row>
    <row r="45" spans="1:14" s="74" customFormat="1" ht="11.25">
      <c r="A45" s="274"/>
      <c r="B45" s="119" t="s">
        <v>70</v>
      </c>
      <c r="C45" s="30"/>
      <c r="D45" s="33">
        <v>78</v>
      </c>
      <c r="E45" s="33">
        <v>51</v>
      </c>
      <c r="F45" s="30"/>
      <c r="G45" s="30"/>
      <c r="H45" s="30"/>
      <c r="I45" s="30"/>
      <c r="J45" s="30"/>
      <c r="K45" s="30"/>
      <c r="L45" s="30"/>
      <c r="M45" s="30"/>
      <c r="N45" s="30"/>
    </row>
    <row r="46" spans="1:14" s="74" customFormat="1" ht="11.25">
      <c r="A46" s="274"/>
      <c r="B46" s="119" t="s">
        <v>71</v>
      </c>
      <c r="C46" s="30"/>
      <c r="D46" s="33"/>
      <c r="E46" s="33"/>
      <c r="F46" s="30"/>
      <c r="G46" s="30"/>
      <c r="H46" s="30"/>
      <c r="I46" s="30"/>
      <c r="J46" s="30"/>
      <c r="K46" s="30"/>
      <c r="L46" s="30"/>
      <c r="M46" s="30"/>
      <c r="N46" s="30"/>
    </row>
    <row r="47" spans="1:14" s="74" customFormat="1" ht="11.25">
      <c r="A47" s="274"/>
      <c r="B47" s="119" t="s">
        <v>284</v>
      </c>
      <c r="C47" s="30"/>
      <c r="D47" s="33">
        <v>1</v>
      </c>
      <c r="E47" s="33">
        <v>1</v>
      </c>
      <c r="F47" s="30"/>
      <c r="G47" s="30"/>
      <c r="H47" s="30"/>
      <c r="I47" s="30"/>
      <c r="J47" s="30"/>
      <c r="K47" s="30"/>
      <c r="L47" s="30"/>
      <c r="M47" s="30"/>
      <c r="N47" s="30"/>
    </row>
    <row r="48" spans="1:14" s="74" customFormat="1" ht="11.25">
      <c r="A48" s="274"/>
      <c r="B48" s="119" t="s">
        <v>6</v>
      </c>
      <c r="C48" s="30"/>
      <c r="D48" s="33">
        <v>7</v>
      </c>
      <c r="E48" s="33">
        <v>7</v>
      </c>
      <c r="F48" s="30"/>
      <c r="G48" s="30"/>
      <c r="H48" s="30"/>
      <c r="I48" s="30"/>
      <c r="J48" s="30"/>
      <c r="K48" s="30"/>
      <c r="L48" s="30"/>
      <c r="M48" s="30"/>
      <c r="N48" s="30"/>
    </row>
    <row r="49" spans="1:14" s="74" customFormat="1" ht="11.25">
      <c r="A49" s="274"/>
      <c r="B49" s="119" t="s">
        <v>285</v>
      </c>
      <c r="C49" s="30"/>
      <c r="D49" s="33"/>
      <c r="E49" s="33"/>
      <c r="F49" s="30"/>
      <c r="G49" s="30"/>
      <c r="H49" s="30"/>
      <c r="I49" s="30"/>
      <c r="J49" s="30"/>
      <c r="K49" s="30"/>
      <c r="L49" s="30"/>
      <c r="M49" s="30"/>
      <c r="N49" s="30"/>
    </row>
    <row r="50" spans="1:14" s="74" customFormat="1" ht="11.25">
      <c r="A50" s="274"/>
      <c r="B50" s="119" t="s">
        <v>286</v>
      </c>
      <c r="C50" s="30"/>
      <c r="D50" s="33"/>
      <c r="E50" s="33"/>
      <c r="F50" s="30"/>
      <c r="G50" s="30"/>
      <c r="H50" s="30"/>
      <c r="I50" s="30"/>
      <c r="J50" s="30"/>
      <c r="K50" s="30"/>
      <c r="L50" s="30"/>
      <c r="M50" s="30"/>
      <c r="N50" s="30"/>
    </row>
    <row r="51" spans="1:14" s="74" customFormat="1" ht="11.25">
      <c r="A51" s="274"/>
      <c r="B51" s="119"/>
      <c r="C51" s="30"/>
      <c r="D51" s="33"/>
      <c r="E51" s="33"/>
      <c r="F51" s="30"/>
      <c r="G51" s="30"/>
      <c r="H51" s="30"/>
      <c r="I51" s="30"/>
      <c r="J51" s="30"/>
      <c r="K51" s="30"/>
      <c r="L51" s="30"/>
      <c r="M51" s="30"/>
      <c r="N51" s="30"/>
    </row>
    <row r="52" spans="1:14" s="74" customFormat="1" ht="11.25">
      <c r="A52" s="274"/>
      <c r="B52" s="119"/>
      <c r="C52" s="30"/>
      <c r="D52" s="33"/>
      <c r="E52" s="33"/>
      <c r="F52" s="30"/>
      <c r="G52" s="30"/>
      <c r="H52" s="30"/>
      <c r="I52" s="30"/>
      <c r="J52" s="30"/>
      <c r="K52" s="30"/>
      <c r="L52" s="30"/>
      <c r="M52" s="30"/>
      <c r="N52" s="30"/>
    </row>
    <row r="53" spans="1:14" s="74" customFormat="1" ht="31.5">
      <c r="A53" s="327">
        <v>135</v>
      </c>
      <c r="B53" s="100" t="s">
        <v>287</v>
      </c>
      <c r="C53" s="44">
        <v>180</v>
      </c>
      <c r="D53" s="35"/>
      <c r="E53" s="35"/>
      <c r="F53" s="44">
        <v>11.84</v>
      </c>
      <c r="G53" s="44">
        <v>12.17</v>
      </c>
      <c r="H53" s="44">
        <v>20.67</v>
      </c>
      <c r="I53" s="44">
        <v>201.12</v>
      </c>
      <c r="J53" s="44"/>
      <c r="K53" s="44"/>
      <c r="L53" s="44">
        <v>81.25</v>
      </c>
      <c r="M53" s="44"/>
      <c r="N53" s="44"/>
    </row>
    <row r="54" spans="1:14" s="74" customFormat="1" ht="11.25">
      <c r="A54" s="274"/>
      <c r="B54" s="124" t="s">
        <v>288</v>
      </c>
      <c r="C54" s="30"/>
      <c r="D54" s="33">
        <v>220</v>
      </c>
      <c r="E54" s="33">
        <v>176</v>
      </c>
      <c r="F54" s="30"/>
      <c r="G54" s="30"/>
      <c r="H54" s="30"/>
      <c r="I54" s="30"/>
      <c r="J54" s="30"/>
      <c r="K54" s="30"/>
      <c r="L54" s="30"/>
      <c r="M54" s="30"/>
      <c r="N54" s="30"/>
    </row>
    <row r="55" spans="1:14" s="99" customFormat="1" ht="22.5">
      <c r="A55" s="274"/>
      <c r="B55" s="124" t="s">
        <v>289</v>
      </c>
      <c r="C55" s="30"/>
      <c r="D55" s="33">
        <v>60</v>
      </c>
      <c r="E55" s="33">
        <v>44</v>
      </c>
      <c r="F55" s="30"/>
      <c r="G55" s="30"/>
      <c r="H55" s="30"/>
      <c r="I55" s="30"/>
      <c r="J55" s="30"/>
      <c r="K55" s="30"/>
      <c r="L55" s="30"/>
      <c r="M55" s="30"/>
      <c r="N55" s="30"/>
    </row>
    <row r="56" spans="1:14" s="74" customFormat="1" ht="11.25">
      <c r="A56" s="274"/>
      <c r="B56" s="119" t="s">
        <v>72</v>
      </c>
      <c r="C56" s="30"/>
      <c r="D56" s="33">
        <v>19</v>
      </c>
      <c r="E56" s="33">
        <v>16</v>
      </c>
      <c r="F56" s="30"/>
      <c r="G56" s="30"/>
      <c r="H56" s="30"/>
      <c r="I56" s="30"/>
      <c r="J56" s="30"/>
      <c r="K56" s="30"/>
      <c r="L56" s="30"/>
      <c r="M56" s="30"/>
      <c r="N56" s="30"/>
    </row>
    <row r="57" spans="1:14" s="74" customFormat="1" ht="11.25">
      <c r="A57" s="274"/>
      <c r="B57" s="119" t="s">
        <v>73</v>
      </c>
      <c r="C57" s="30"/>
      <c r="D57" s="33"/>
      <c r="E57" s="33"/>
      <c r="F57" s="30"/>
      <c r="G57" s="30"/>
      <c r="H57" s="30"/>
      <c r="I57" s="30"/>
      <c r="J57" s="30"/>
      <c r="K57" s="30"/>
      <c r="L57" s="30"/>
      <c r="M57" s="30"/>
      <c r="N57" s="30"/>
    </row>
    <row r="58" spans="1:14" s="74" customFormat="1" ht="11.25">
      <c r="A58" s="274"/>
      <c r="B58" s="119" t="s">
        <v>282</v>
      </c>
      <c r="C58" s="30"/>
      <c r="D58" s="33">
        <v>2</v>
      </c>
      <c r="E58" s="33">
        <v>2</v>
      </c>
      <c r="F58" s="30"/>
      <c r="G58" s="30"/>
      <c r="H58" s="30"/>
      <c r="I58" s="30"/>
      <c r="J58" s="30"/>
      <c r="K58" s="30"/>
      <c r="L58" s="30"/>
      <c r="M58" s="30"/>
      <c r="N58" s="30"/>
    </row>
    <row r="59" spans="1:14" s="74" customFormat="1" ht="11.25">
      <c r="A59" s="274"/>
      <c r="B59" s="119" t="s">
        <v>290</v>
      </c>
      <c r="C59" s="30"/>
      <c r="D59" s="33">
        <v>17</v>
      </c>
      <c r="E59" s="33">
        <v>14</v>
      </c>
      <c r="F59" s="30"/>
      <c r="G59" s="30"/>
      <c r="H59" s="30"/>
      <c r="I59" s="30"/>
      <c r="J59" s="30"/>
      <c r="K59" s="30"/>
      <c r="L59" s="30"/>
      <c r="M59" s="30"/>
      <c r="N59" s="30"/>
    </row>
    <row r="60" spans="1:14" s="74" customFormat="1" ht="11.25">
      <c r="A60" s="274"/>
      <c r="B60" s="119" t="s">
        <v>76</v>
      </c>
      <c r="C60" s="39"/>
      <c r="D60" s="34">
        <v>4</v>
      </c>
      <c r="E60" s="34">
        <v>4</v>
      </c>
      <c r="F60" s="30"/>
      <c r="G60" s="30"/>
      <c r="H60" s="30"/>
      <c r="I60" s="30"/>
      <c r="J60" s="30"/>
      <c r="K60" s="30"/>
      <c r="L60" s="30"/>
      <c r="M60" s="30"/>
      <c r="N60" s="30"/>
    </row>
    <row r="61" spans="1:14" s="74" customFormat="1" ht="11.25">
      <c r="A61" s="274"/>
      <c r="B61" s="119" t="s">
        <v>284</v>
      </c>
      <c r="C61" s="39"/>
      <c r="D61" s="34">
        <v>0.5</v>
      </c>
      <c r="E61" s="34">
        <v>0.5</v>
      </c>
      <c r="F61" s="30"/>
      <c r="G61" s="30"/>
      <c r="H61" s="30"/>
      <c r="I61" s="30"/>
      <c r="J61" s="30"/>
      <c r="K61" s="30"/>
      <c r="L61" s="30"/>
      <c r="M61" s="30"/>
      <c r="N61" s="30"/>
    </row>
    <row r="62" spans="1:14" s="74" customFormat="1" ht="11.25">
      <c r="A62" s="274"/>
      <c r="B62" s="119"/>
      <c r="C62" s="30"/>
      <c r="D62" s="34"/>
      <c r="E62" s="34"/>
      <c r="F62" s="30"/>
      <c r="G62" s="30"/>
      <c r="H62" s="30"/>
      <c r="I62" s="30"/>
      <c r="J62" s="30"/>
      <c r="K62" s="30"/>
      <c r="L62" s="30"/>
      <c r="M62" s="30"/>
      <c r="N62" s="30"/>
    </row>
    <row r="63" spans="1:14" s="74" customFormat="1" ht="21">
      <c r="A63" s="274">
        <v>270</v>
      </c>
      <c r="B63" s="121" t="s">
        <v>291</v>
      </c>
      <c r="C63" s="30">
        <v>180</v>
      </c>
      <c r="D63" s="33"/>
      <c r="E63" s="33"/>
      <c r="F63" s="30">
        <v>0.05</v>
      </c>
      <c r="G63" s="30">
        <v>10.13</v>
      </c>
      <c r="H63" s="30">
        <v>10.13</v>
      </c>
      <c r="I63" s="30">
        <v>41.6</v>
      </c>
      <c r="J63" s="30"/>
      <c r="K63" s="30"/>
      <c r="L63" s="30">
        <v>2</v>
      </c>
      <c r="M63" s="30"/>
      <c r="N63" s="30"/>
    </row>
    <row r="64" spans="1:14" s="74" customFormat="1" ht="11.25">
      <c r="A64" s="274"/>
      <c r="B64" s="119" t="s">
        <v>292</v>
      </c>
      <c r="C64" s="30"/>
      <c r="D64" s="35">
        <v>8</v>
      </c>
      <c r="E64" s="33">
        <v>7</v>
      </c>
      <c r="F64" s="30"/>
      <c r="G64" s="30"/>
      <c r="H64" s="30"/>
      <c r="I64" s="30"/>
      <c r="J64" s="30"/>
      <c r="K64" s="30"/>
      <c r="L64" s="30"/>
      <c r="M64" s="30"/>
      <c r="N64" s="30"/>
    </row>
    <row r="65" spans="1:14" s="74" customFormat="1" ht="11.25">
      <c r="A65" s="274"/>
      <c r="B65" s="119" t="s">
        <v>62</v>
      </c>
      <c r="C65" s="30"/>
      <c r="D65" s="33">
        <v>13</v>
      </c>
      <c r="E65" s="33">
        <v>13</v>
      </c>
      <c r="F65" s="30"/>
      <c r="G65" s="30"/>
      <c r="H65" s="30"/>
      <c r="I65" s="30"/>
      <c r="J65" s="30"/>
      <c r="K65" s="30"/>
      <c r="L65" s="30"/>
      <c r="M65" s="30"/>
      <c r="N65" s="30"/>
    </row>
    <row r="66" spans="1:14" s="74" customFormat="1" ht="11.25">
      <c r="A66" s="274"/>
      <c r="B66" s="123" t="s">
        <v>110</v>
      </c>
      <c r="C66" s="39"/>
      <c r="D66" s="34"/>
      <c r="E66" s="34"/>
      <c r="F66" s="29"/>
      <c r="G66" s="29"/>
      <c r="H66" s="29"/>
      <c r="I66" s="29"/>
      <c r="J66" s="29"/>
      <c r="K66" s="29"/>
      <c r="L66" s="29"/>
      <c r="M66" s="29"/>
      <c r="N66" s="29"/>
    </row>
    <row r="67" spans="1:14" s="74" customFormat="1" ht="11.25">
      <c r="A67" s="274"/>
      <c r="B67" s="119"/>
      <c r="C67" s="39"/>
      <c r="D67" s="33"/>
      <c r="E67" s="33"/>
      <c r="F67" s="30"/>
      <c r="G67" s="30"/>
      <c r="H67" s="30"/>
      <c r="I67" s="30"/>
      <c r="J67" s="30"/>
      <c r="K67" s="30"/>
      <c r="L67" s="30"/>
      <c r="M67" s="30"/>
      <c r="N67" s="30"/>
    </row>
    <row r="68" spans="1:14" s="74" customFormat="1" ht="11.25">
      <c r="A68" s="274"/>
      <c r="B68" s="119"/>
      <c r="C68" s="30"/>
      <c r="D68" s="33"/>
      <c r="E68" s="33"/>
      <c r="F68" s="30"/>
      <c r="G68" s="30"/>
      <c r="H68" s="30"/>
      <c r="I68" s="30"/>
      <c r="J68" s="30"/>
      <c r="K68" s="30"/>
      <c r="L68" s="30"/>
      <c r="M68" s="30"/>
      <c r="N68" s="30"/>
    </row>
    <row r="69" spans="1:14" s="74" customFormat="1" ht="21">
      <c r="A69" s="274"/>
      <c r="B69" s="121" t="s">
        <v>79</v>
      </c>
      <c r="C69" s="30">
        <v>40</v>
      </c>
      <c r="D69" s="33">
        <v>40</v>
      </c>
      <c r="E69" s="33">
        <v>40</v>
      </c>
      <c r="F69" s="30">
        <v>2.24</v>
      </c>
      <c r="G69" s="30">
        <v>0.12</v>
      </c>
      <c r="H69" s="30">
        <v>5.36</v>
      </c>
      <c r="I69" s="30">
        <v>22.6</v>
      </c>
      <c r="J69" s="30"/>
      <c r="K69" s="30"/>
      <c r="L69" s="30">
        <v>0</v>
      </c>
      <c r="M69" s="30"/>
      <c r="N69" s="30"/>
    </row>
    <row r="70" spans="1:14" s="74" customFormat="1" ht="11.25">
      <c r="A70" s="274"/>
      <c r="B70" s="124"/>
      <c r="C70" s="30"/>
      <c r="D70" s="33"/>
      <c r="E70" s="33"/>
      <c r="F70" s="30"/>
      <c r="G70" s="30"/>
      <c r="H70" s="30"/>
      <c r="I70" s="30"/>
      <c r="J70" s="30"/>
      <c r="K70" s="30"/>
      <c r="L70" s="30"/>
      <c r="M70" s="30"/>
      <c r="N70" s="30"/>
    </row>
    <row r="71" spans="1:14" s="74" customFormat="1" ht="12" thickBot="1">
      <c r="A71" s="274"/>
      <c r="B71" s="119"/>
      <c r="C71" s="30"/>
      <c r="D71" s="33"/>
      <c r="E71" s="33"/>
      <c r="F71" s="30"/>
      <c r="G71" s="30"/>
      <c r="H71" s="30"/>
      <c r="I71" s="30"/>
      <c r="J71" s="30"/>
      <c r="K71" s="30"/>
      <c r="L71" s="30"/>
      <c r="M71" s="30"/>
      <c r="N71" s="30"/>
    </row>
    <row r="72" spans="1:14" s="74" customFormat="1" ht="12" thickBot="1">
      <c r="A72" s="275"/>
      <c r="B72" s="392" t="s">
        <v>80</v>
      </c>
      <c r="C72" s="237">
        <v>0.14</v>
      </c>
      <c r="D72" s="241"/>
      <c r="E72" s="241"/>
      <c r="F72" s="237">
        <f>SUM(F73:F84)</f>
        <v>8.18</v>
      </c>
      <c r="G72" s="237">
        <f aca="true" t="shared" si="3" ref="G72:L72">SUM(G73:G84)</f>
        <v>8.370000000000001</v>
      </c>
      <c r="H72" s="237">
        <f t="shared" si="3"/>
        <v>51.02</v>
      </c>
      <c r="I72" s="237">
        <f t="shared" si="3"/>
        <v>312.77</v>
      </c>
      <c r="J72" s="237"/>
      <c r="K72" s="237"/>
      <c r="L72" s="237">
        <f t="shared" si="3"/>
        <v>1.19</v>
      </c>
      <c r="M72" s="237"/>
      <c r="N72" s="297"/>
    </row>
    <row r="73" spans="1:14" s="74" customFormat="1" ht="21">
      <c r="A73" s="207"/>
      <c r="B73" s="203" t="s">
        <v>293</v>
      </c>
      <c r="C73" s="91">
        <v>65</v>
      </c>
      <c r="D73" s="113"/>
      <c r="E73" s="113"/>
      <c r="F73" s="91">
        <v>5.38</v>
      </c>
      <c r="G73" s="91">
        <v>5.87</v>
      </c>
      <c r="H73" s="91">
        <v>40.52</v>
      </c>
      <c r="I73" s="91">
        <v>236.77</v>
      </c>
      <c r="J73" s="91"/>
      <c r="K73" s="91"/>
      <c r="L73" s="91">
        <v>1.19</v>
      </c>
      <c r="M73" s="91"/>
      <c r="N73" s="91"/>
    </row>
    <row r="74" spans="1:14" s="74" customFormat="1" ht="11.25">
      <c r="A74" s="274"/>
      <c r="B74" s="119" t="s">
        <v>76</v>
      </c>
      <c r="C74" s="30"/>
      <c r="D74" s="33">
        <v>4</v>
      </c>
      <c r="E74" s="33">
        <v>4</v>
      </c>
      <c r="F74" s="30"/>
      <c r="G74" s="30"/>
      <c r="H74" s="30"/>
      <c r="I74" s="30"/>
      <c r="J74" s="30"/>
      <c r="K74" s="30"/>
      <c r="L74" s="30"/>
      <c r="M74" s="30"/>
      <c r="N74" s="30"/>
    </row>
    <row r="75" spans="1:14" s="74" customFormat="1" ht="11.25">
      <c r="A75" s="274"/>
      <c r="B75" s="119" t="s">
        <v>82</v>
      </c>
      <c r="C75" s="30"/>
      <c r="D75" s="33" t="s">
        <v>175</v>
      </c>
      <c r="E75" s="33">
        <v>7</v>
      </c>
      <c r="F75" s="30"/>
      <c r="G75" s="30"/>
      <c r="H75" s="30"/>
      <c r="I75" s="30"/>
      <c r="J75" s="30"/>
      <c r="K75" s="30"/>
      <c r="L75" s="30"/>
      <c r="M75" s="30"/>
      <c r="N75" s="30"/>
    </row>
    <row r="76" spans="1:14" s="74" customFormat="1" ht="11.25">
      <c r="A76" s="274"/>
      <c r="B76" s="119" t="s">
        <v>81</v>
      </c>
      <c r="C76" s="30"/>
      <c r="D76" s="33">
        <v>0.57</v>
      </c>
      <c r="E76" s="33">
        <v>0.57</v>
      </c>
      <c r="F76" s="30"/>
      <c r="G76" s="30"/>
      <c r="H76" s="30"/>
      <c r="I76" s="30"/>
      <c r="J76" s="30"/>
      <c r="K76" s="30"/>
      <c r="L76" s="30"/>
      <c r="M76" s="30"/>
      <c r="N76" s="30"/>
    </row>
    <row r="77" spans="1:14" s="74" customFormat="1" ht="23.25" customHeight="1">
      <c r="A77" s="274"/>
      <c r="B77" s="119" t="s">
        <v>61</v>
      </c>
      <c r="C77" s="30"/>
      <c r="D77" s="33">
        <v>20</v>
      </c>
      <c r="E77" s="33">
        <v>20</v>
      </c>
      <c r="F77" s="30"/>
      <c r="G77" s="30"/>
      <c r="H77" s="30"/>
      <c r="I77" s="30"/>
      <c r="J77" s="30"/>
      <c r="K77" s="30"/>
      <c r="L77" s="30"/>
      <c r="M77" s="30"/>
      <c r="N77" s="30"/>
    </row>
    <row r="78" spans="1:14" s="74" customFormat="1" ht="11.25">
      <c r="A78" s="274"/>
      <c r="B78" s="119" t="s">
        <v>77</v>
      </c>
      <c r="C78" s="30"/>
      <c r="D78" s="33">
        <v>28</v>
      </c>
      <c r="E78" s="33">
        <v>28</v>
      </c>
      <c r="F78" s="30"/>
      <c r="G78" s="30"/>
      <c r="H78" s="30"/>
      <c r="I78" s="30"/>
      <c r="J78" s="30"/>
      <c r="K78" s="30"/>
      <c r="L78" s="30"/>
      <c r="M78" s="30"/>
      <c r="N78" s="30"/>
    </row>
    <row r="79" spans="1:14" s="74" customFormat="1" ht="11.25">
      <c r="A79" s="274"/>
      <c r="B79" s="119" t="s">
        <v>62</v>
      </c>
      <c r="C79" s="30"/>
      <c r="D79" s="33">
        <v>4</v>
      </c>
      <c r="E79" s="33">
        <v>4</v>
      </c>
      <c r="F79" s="30"/>
      <c r="G79" s="30"/>
      <c r="H79" s="30"/>
      <c r="I79" s="30"/>
      <c r="J79" s="30"/>
      <c r="K79" s="30"/>
      <c r="L79" s="30"/>
      <c r="M79" s="30"/>
      <c r="N79" s="30"/>
    </row>
    <row r="80" spans="1:14" s="74" customFormat="1" ht="11.25">
      <c r="A80" s="274"/>
      <c r="B80" s="119" t="s">
        <v>120</v>
      </c>
      <c r="C80" s="30"/>
      <c r="D80" s="33">
        <v>14</v>
      </c>
      <c r="E80" s="33">
        <v>14</v>
      </c>
      <c r="F80" s="30"/>
      <c r="G80" s="30"/>
      <c r="H80" s="30"/>
      <c r="I80" s="30"/>
      <c r="J80" s="30"/>
      <c r="K80" s="30"/>
      <c r="L80" s="30"/>
      <c r="M80" s="30"/>
      <c r="N80" s="30"/>
    </row>
    <row r="81" spans="1:14" s="74" customFormat="1" ht="11.25">
      <c r="A81" s="274"/>
      <c r="B81" s="119" t="s">
        <v>294</v>
      </c>
      <c r="C81" s="30"/>
      <c r="D81" s="33">
        <v>8</v>
      </c>
      <c r="E81" s="33">
        <v>8</v>
      </c>
      <c r="F81" s="30"/>
      <c r="G81" s="30"/>
      <c r="H81" s="30"/>
      <c r="I81" s="30"/>
      <c r="J81" s="30"/>
      <c r="K81" s="30"/>
      <c r="L81" s="30"/>
      <c r="M81" s="30"/>
      <c r="N81" s="30"/>
    </row>
    <row r="82" spans="1:14" s="74" customFormat="1" ht="11.25">
      <c r="A82" s="274"/>
      <c r="B82" s="119" t="s">
        <v>295</v>
      </c>
      <c r="C82" s="30"/>
      <c r="D82" s="33">
        <v>2</v>
      </c>
      <c r="E82" s="33">
        <v>2</v>
      </c>
      <c r="F82" s="30"/>
      <c r="G82" s="30"/>
      <c r="H82" s="30"/>
      <c r="I82" s="30"/>
      <c r="J82" s="30"/>
      <c r="K82" s="30"/>
      <c r="L82" s="30"/>
      <c r="M82" s="30"/>
      <c r="N82" s="30"/>
    </row>
    <row r="83" spans="1:14" s="74" customFormat="1" ht="11.25">
      <c r="A83" s="274"/>
      <c r="B83" s="119"/>
      <c r="C83" s="30"/>
      <c r="D83" s="33"/>
      <c r="E83" s="33"/>
      <c r="F83" s="30"/>
      <c r="G83" s="30"/>
      <c r="H83" s="30"/>
      <c r="I83" s="30"/>
      <c r="J83" s="30"/>
      <c r="K83" s="30"/>
      <c r="L83" s="30"/>
      <c r="M83" s="30"/>
      <c r="N83" s="30"/>
    </row>
    <row r="84" spans="1:14" s="74" customFormat="1" ht="11.25">
      <c r="A84" s="274"/>
      <c r="B84" s="125" t="s">
        <v>331</v>
      </c>
      <c r="C84" s="30">
        <v>160</v>
      </c>
      <c r="D84" s="33">
        <v>160</v>
      </c>
      <c r="E84" s="33">
        <v>160</v>
      </c>
      <c r="F84" s="30">
        <v>2.8</v>
      </c>
      <c r="G84" s="30">
        <v>2.5</v>
      </c>
      <c r="H84" s="30">
        <v>10.5</v>
      </c>
      <c r="I84" s="30">
        <v>76</v>
      </c>
      <c r="J84" s="30"/>
      <c r="K84" s="30"/>
      <c r="L84" s="30">
        <v>0</v>
      </c>
      <c r="M84" s="30"/>
      <c r="N84" s="30"/>
    </row>
    <row r="85" spans="1:14" s="74" customFormat="1" ht="11.25">
      <c r="A85" s="274"/>
      <c r="B85" s="119"/>
      <c r="C85" s="30"/>
      <c r="D85" s="33"/>
      <c r="E85" s="33"/>
      <c r="F85" s="30"/>
      <c r="G85" s="30"/>
      <c r="H85" s="30"/>
      <c r="I85" s="30"/>
      <c r="J85" s="30"/>
      <c r="K85" s="30"/>
      <c r="L85" s="30"/>
      <c r="M85" s="30"/>
      <c r="N85" s="30"/>
    </row>
    <row r="86" spans="1:14" s="74" customFormat="1" ht="12" thickBot="1">
      <c r="A86" s="274"/>
      <c r="B86" s="185"/>
      <c r="C86" s="116"/>
      <c r="D86" s="186"/>
      <c r="E86" s="186"/>
      <c r="F86" s="116"/>
      <c r="G86" s="30"/>
      <c r="H86" s="30"/>
      <c r="I86" s="30"/>
      <c r="J86" s="30"/>
      <c r="K86" s="30"/>
      <c r="L86" s="30"/>
      <c r="M86" s="30"/>
      <c r="N86" s="30"/>
    </row>
    <row r="87" spans="1:14" s="74" customFormat="1" ht="12" thickBot="1">
      <c r="A87" s="275"/>
      <c r="B87" s="392" t="s">
        <v>84</v>
      </c>
      <c r="C87" s="334">
        <v>0.28</v>
      </c>
      <c r="D87" s="241"/>
      <c r="E87" s="241"/>
      <c r="F87" s="237">
        <f>SUM(F88:F108)</f>
        <v>23.02</v>
      </c>
      <c r="G87" s="237">
        <f>SUM(G88:G110)</f>
        <v>13.19</v>
      </c>
      <c r="H87" s="237">
        <f>SUM(H88:H110)</f>
        <v>35.730000000000004</v>
      </c>
      <c r="I87" s="237">
        <f>SUM(I88:I110)</f>
        <v>354.09000000000003</v>
      </c>
      <c r="J87" s="237"/>
      <c r="K87" s="237"/>
      <c r="L87" s="237">
        <f>SUM(L88:L110)</f>
        <v>7.94</v>
      </c>
      <c r="M87" s="237"/>
      <c r="N87" s="297"/>
    </row>
    <row r="88" spans="1:14" s="74" customFormat="1" ht="42" customHeight="1">
      <c r="A88" s="274"/>
      <c r="B88" s="316" t="s">
        <v>296</v>
      </c>
      <c r="C88" s="91">
        <v>120</v>
      </c>
      <c r="D88" s="113"/>
      <c r="E88" s="113"/>
      <c r="F88" s="91">
        <v>20.13</v>
      </c>
      <c r="G88" s="91">
        <v>12.94</v>
      </c>
      <c r="H88" s="91">
        <v>10.84</v>
      </c>
      <c r="I88" s="91">
        <v>241.99</v>
      </c>
      <c r="J88" s="91"/>
      <c r="K88" s="91"/>
      <c r="L88" s="91">
        <v>7.94</v>
      </c>
      <c r="M88" s="91"/>
      <c r="N88" s="91"/>
    </row>
    <row r="89" spans="1:14" s="74" customFormat="1" ht="11.25">
      <c r="A89" s="206"/>
      <c r="B89" s="118" t="s">
        <v>297</v>
      </c>
      <c r="C89" s="30"/>
      <c r="D89" s="33">
        <v>120</v>
      </c>
      <c r="E89" s="33">
        <v>80</v>
      </c>
      <c r="F89" s="30"/>
      <c r="G89" s="116"/>
      <c r="H89" s="116"/>
      <c r="I89" s="116"/>
      <c r="J89" s="116"/>
      <c r="K89" s="116"/>
      <c r="L89" s="116"/>
      <c r="M89" s="116"/>
      <c r="N89" s="116"/>
    </row>
    <row r="90" spans="1:14" s="74" customFormat="1" ht="11.25">
      <c r="A90" s="274"/>
      <c r="B90" s="119" t="s">
        <v>76</v>
      </c>
      <c r="C90" s="30"/>
      <c r="D90" s="33">
        <v>2</v>
      </c>
      <c r="E90" s="33">
        <v>2</v>
      </c>
      <c r="F90" s="30"/>
      <c r="G90" s="30"/>
      <c r="H90" s="30"/>
      <c r="I90" s="30"/>
      <c r="J90" s="30"/>
      <c r="K90" s="30"/>
      <c r="L90" s="30"/>
      <c r="M90" s="30"/>
      <c r="N90" s="30"/>
    </row>
    <row r="91" spans="1:14" s="74" customFormat="1" ht="11.25">
      <c r="A91" s="207"/>
      <c r="B91" s="118" t="s">
        <v>298</v>
      </c>
      <c r="C91" s="30"/>
      <c r="D91" s="33">
        <v>2</v>
      </c>
      <c r="E91" s="33">
        <v>2</v>
      </c>
      <c r="F91" s="30"/>
      <c r="G91" s="30"/>
      <c r="H91" s="30"/>
      <c r="I91" s="30"/>
      <c r="J91" s="30"/>
      <c r="K91" s="30"/>
      <c r="L91" s="30"/>
      <c r="M91" s="30"/>
      <c r="N91" s="30"/>
    </row>
    <row r="92" spans="1:14" s="74" customFormat="1" ht="11.25">
      <c r="A92" s="274"/>
      <c r="B92" s="119" t="s">
        <v>72</v>
      </c>
      <c r="C92" s="30"/>
      <c r="D92" s="33">
        <v>60</v>
      </c>
      <c r="E92" s="33">
        <v>48</v>
      </c>
      <c r="F92" s="30"/>
      <c r="G92" s="30"/>
      <c r="H92" s="30"/>
      <c r="I92" s="30"/>
      <c r="J92" s="30"/>
      <c r="K92" s="30"/>
      <c r="L92" s="30"/>
      <c r="M92" s="30"/>
      <c r="N92" s="30"/>
    </row>
    <row r="93" spans="1:14" s="74" customFormat="1" ht="11.25">
      <c r="A93" s="274"/>
      <c r="B93" s="119" t="s">
        <v>89</v>
      </c>
      <c r="C93" s="30"/>
      <c r="D93" s="33"/>
      <c r="E93" s="33"/>
      <c r="F93" s="30"/>
      <c r="G93" s="30"/>
      <c r="H93" s="30"/>
      <c r="I93" s="30"/>
      <c r="J93" s="30"/>
      <c r="K93" s="30"/>
      <c r="L93" s="30"/>
      <c r="M93" s="30"/>
      <c r="N93" s="30"/>
    </row>
    <row r="94" spans="1:14" s="74" customFormat="1" ht="11.25">
      <c r="A94" s="274"/>
      <c r="B94" s="119" t="s">
        <v>98</v>
      </c>
      <c r="C94" s="30"/>
      <c r="D94" s="33">
        <v>40</v>
      </c>
      <c r="E94" s="33">
        <v>32</v>
      </c>
      <c r="F94" s="30"/>
      <c r="G94" s="30"/>
      <c r="H94" s="30"/>
      <c r="I94" s="30"/>
      <c r="J94" s="30"/>
      <c r="K94" s="30"/>
      <c r="L94" s="30"/>
      <c r="M94" s="30"/>
      <c r="N94" s="30"/>
    </row>
    <row r="95" spans="1:14" s="74" customFormat="1" ht="22.5">
      <c r="A95" s="274"/>
      <c r="B95" s="118" t="s">
        <v>148</v>
      </c>
      <c r="C95" s="30"/>
      <c r="D95" s="33"/>
      <c r="E95" s="33"/>
      <c r="F95" s="30"/>
      <c r="G95" s="30"/>
      <c r="H95" s="30"/>
      <c r="I95" s="30"/>
      <c r="J95" s="30"/>
      <c r="K95" s="30"/>
      <c r="L95" s="30"/>
      <c r="M95" s="30"/>
      <c r="N95" s="30"/>
    </row>
    <row r="96" spans="1:14" s="74" customFormat="1" ht="11.25">
      <c r="A96" s="274"/>
      <c r="B96" s="119" t="s">
        <v>92</v>
      </c>
      <c r="C96" s="30"/>
      <c r="D96" s="33">
        <v>6</v>
      </c>
      <c r="E96" s="33">
        <v>6</v>
      </c>
      <c r="F96" s="30"/>
      <c r="G96" s="30"/>
      <c r="H96" s="30"/>
      <c r="I96" s="30"/>
      <c r="J96" s="30"/>
      <c r="K96" s="30"/>
      <c r="L96" s="30"/>
      <c r="M96" s="30"/>
      <c r="N96" s="30"/>
    </row>
    <row r="97" spans="1:14" s="74" customFormat="1" ht="11.25">
      <c r="A97" s="274"/>
      <c r="B97" s="119" t="s">
        <v>76</v>
      </c>
      <c r="C97" s="30"/>
      <c r="D97" s="33">
        <v>2</v>
      </c>
      <c r="E97" s="33">
        <v>2</v>
      </c>
      <c r="F97" s="30"/>
      <c r="G97" s="30"/>
      <c r="H97" s="30"/>
      <c r="I97" s="30"/>
      <c r="J97" s="30"/>
      <c r="K97" s="30"/>
      <c r="L97" s="30"/>
      <c r="M97" s="30"/>
      <c r="N97" s="30"/>
    </row>
    <row r="98" spans="1:14" s="74" customFormat="1" ht="11.25">
      <c r="A98" s="274"/>
      <c r="B98" s="119" t="s">
        <v>77</v>
      </c>
      <c r="C98" s="30"/>
      <c r="D98" s="33">
        <v>3</v>
      </c>
      <c r="E98" s="33">
        <v>3</v>
      </c>
      <c r="F98" s="30"/>
      <c r="G98" s="30"/>
      <c r="H98" s="30"/>
      <c r="I98" s="30"/>
      <c r="J98" s="30"/>
      <c r="K98" s="30"/>
      <c r="L98" s="30"/>
      <c r="M98" s="30"/>
      <c r="N98" s="30"/>
    </row>
    <row r="99" spans="1:14" s="74" customFormat="1" ht="11.25">
      <c r="A99" s="274"/>
      <c r="B99" s="119" t="s">
        <v>61</v>
      </c>
      <c r="C99" s="30"/>
      <c r="D99" s="33">
        <v>20</v>
      </c>
      <c r="E99" s="33">
        <v>20</v>
      </c>
      <c r="F99" s="30"/>
      <c r="G99" s="30"/>
      <c r="H99" s="30"/>
      <c r="I99" s="30"/>
      <c r="J99" s="30"/>
      <c r="K99" s="30"/>
      <c r="L99" s="30"/>
      <c r="M99" s="30"/>
      <c r="N99" s="30"/>
    </row>
    <row r="100" spans="1:14" s="74" customFormat="1" ht="11.25">
      <c r="A100" s="274"/>
      <c r="B100" s="119"/>
      <c r="C100" s="30"/>
      <c r="D100" s="33"/>
      <c r="E100" s="33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1:14" s="74" customFormat="1" ht="21">
      <c r="A101" s="274"/>
      <c r="B101" s="121" t="s">
        <v>65</v>
      </c>
      <c r="C101" s="30">
        <v>30</v>
      </c>
      <c r="D101" s="33">
        <v>30</v>
      </c>
      <c r="E101" s="33">
        <v>30</v>
      </c>
      <c r="F101" s="30">
        <v>2.28</v>
      </c>
      <c r="G101" s="30">
        <v>0.24</v>
      </c>
      <c r="H101" s="30">
        <v>14.76</v>
      </c>
      <c r="I101" s="30">
        <v>70.5</v>
      </c>
      <c r="J101" s="30"/>
      <c r="K101" s="30"/>
      <c r="L101" s="30">
        <v>0</v>
      </c>
      <c r="M101" s="30"/>
      <c r="N101" s="30"/>
    </row>
    <row r="102" spans="1:14" s="74" customFormat="1" ht="31.5">
      <c r="A102" s="274">
        <v>260</v>
      </c>
      <c r="B102" s="121" t="s">
        <v>299</v>
      </c>
      <c r="C102" s="30">
        <v>150</v>
      </c>
      <c r="D102" s="33"/>
      <c r="E102" s="33"/>
      <c r="F102" s="30">
        <v>0.05</v>
      </c>
      <c r="G102" s="30">
        <v>0.01</v>
      </c>
      <c r="H102" s="30">
        <v>10.13</v>
      </c>
      <c r="I102" s="30">
        <v>41.6</v>
      </c>
      <c r="J102" s="30"/>
      <c r="K102" s="30"/>
      <c r="L102" s="30">
        <v>0</v>
      </c>
      <c r="M102" s="30"/>
      <c r="N102" s="30"/>
    </row>
    <row r="103" spans="1:14" s="74" customFormat="1" ht="11.25">
      <c r="A103" s="274"/>
      <c r="B103" s="119" t="s">
        <v>86</v>
      </c>
      <c r="C103" s="39"/>
      <c r="D103" s="34">
        <v>0.45</v>
      </c>
      <c r="E103" s="34">
        <v>0.45</v>
      </c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1:14" s="74" customFormat="1" ht="11.25">
      <c r="A104" s="274"/>
      <c r="B104" s="119" t="s">
        <v>87</v>
      </c>
      <c r="C104" s="30"/>
      <c r="D104" s="33">
        <v>5</v>
      </c>
      <c r="E104" s="33">
        <v>4.5</v>
      </c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1:14" s="74" customFormat="1" ht="11.25">
      <c r="A105" s="274"/>
      <c r="B105" s="119" t="s">
        <v>62</v>
      </c>
      <c r="C105" s="39"/>
      <c r="D105" s="33">
        <v>7</v>
      </c>
      <c r="E105" s="33">
        <v>7</v>
      </c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1:14" s="74" customFormat="1" ht="12" customHeight="1">
      <c r="A106" s="274"/>
      <c r="B106" s="119"/>
      <c r="C106" s="30"/>
      <c r="D106" s="33"/>
      <c r="E106" s="33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1:14" s="74" customFormat="1" ht="11.25">
      <c r="A107" s="274"/>
      <c r="B107" s="121" t="s">
        <v>300</v>
      </c>
      <c r="C107" s="30">
        <v>70</v>
      </c>
      <c r="D107" s="33"/>
      <c r="E107" s="33"/>
      <c r="F107" s="30">
        <v>0.56</v>
      </c>
      <c r="G107" s="30"/>
      <c r="H107" s="30"/>
      <c r="I107" s="30"/>
      <c r="J107" s="30"/>
      <c r="K107" s="30"/>
      <c r="L107" s="30"/>
      <c r="M107" s="30"/>
      <c r="N107" s="30"/>
    </row>
    <row r="108" spans="1:14" s="74" customFormat="1" ht="11.25">
      <c r="A108" s="274"/>
      <c r="B108" s="124" t="s">
        <v>301</v>
      </c>
      <c r="C108" s="30"/>
      <c r="D108" s="33">
        <v>80</v>
      </c>
      <c r="E108" s="33">
        <v>70</v>
      </c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1:14" s="74" customFormat="1" ht="11.25">
      <c r="A109" s="274"/>
      <c r="B109" s="124"/>
      <c r="C109" s="30"/>
      <c r="D109" s="33"/>
      <c r="E109" s="33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1:14" s="74" customFormat="1" ht="12.75">
      <c r="A110" s="505" t="s">
        <v>122</v>
      </c>
      <c r="B110" s="506"/>
      <c r="C110" s="30">
        <f>SUM(C10:C107)</f>
        <v>1722.73</v>
      </c>
      <c r="D110" s="141">
        <f>SUM(D10:D107)</f>
        <v>1542.5200000000002</v>
      </c>
      <c r="E110" s="141">
        <f>SUM(E10:E107)</f>
        <v>1375.0200000000002</v>
      </c>
      <c r="F110" s="30">
        <f>SUM(F87,F72,F33,F29,F9)</f>
        <v>70.24</v>
      </c>
      <c r="G110" s="30">
        <f>+SUM(G87,G72,G33,G29,G9)</f>
        <v>64.22</v>
      </c>
      <c r="H110" s="30">
        <f>+SUM(H87,H72,H33,H29,H9)</f>
        <v>231.78</v>
      </c>
      <c r="I110" s="30">
        <f>+SUM(I87,I72,I33,I29,I9)</f>
        <v>1671.5099999999998</v>
      </c>
      <c r="J110" s="30"/>
      <c r="K110" s="30"/>
      <c r="L110" s="30">
        <f>+SUM(L87,L72,L33,L29,L9)</f>
        <v>119.62</v>
      </c>
      <c r="M110" s="30"/>
      <c r="N110" s="30"/>
    </row>
    <row r="111" spans="1:5" s="74" customFormat="1" ht="12.75">
      <c r="A111" s="126"/>
      <c r="B111" s="60"/>
      <c r="C111" s="60"/>
      <c r="D111" s="60"/>
      <c r="E111" s="60"/>
    </row>
    <row r="112" spans="1:5" s="74" customFormat="1" ht="12.75">
      <c r="A112" s="126"/>
      <c r="B112" s="85"/>
      <c r="C112" s="85"/>
      <c r="D112" s="85"/>
      <c r="E112" s="85"/>
    </row>
    <row r="113" spans="1:5" s="74" customFormat="1" ht="12.75">
      <c r="A113" s="126"/>
      <c r="B113" s="85"/>
      <c r="C113" s="85"/>
      <c r="D113" s="85"/>
      <c r="E113" s="85"/>
    </row>
    <row r="114" spans="1:14" s="74" customFormat="1" ht="12.75">
      <c r="A114" s="276"/>
      <c r="B114" s="127"/>
      <c r="C114" s="85"/>
      <c r="D114" s="85"/>
      <c r="E114" s="85"/>
      <c r="F114" s="85"/>
      <c r="G114" s="60"/>
      <c r="H114" s="60"/>
      <c r="I114" s="60"/>
      <c r="J114" s="60"/>
      <c r="K114" s="60"/>
      <c r="L114" s="60"/>
      <c r="M114" s="60"/>
      <c r="N114" s="60"/>
    </row>
    <row r="115" spans="1:14" s="74" customFormat="1" ht="12.75">
      <c r="A115" s="331"/>
      <c r="B115" s="128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</row>
    <row r="116" spans="1:14" s="74" customFormat="1" ht="12.75">
      <c r="A116" s="331"/>
      <c r="B116" s="128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</row>
    <row r="117" spans="1:14" s="74" customFormat="1" ht="12.75">
      <c r="A117" s="331"/>
      <c r="B117" s="128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</row>
    <row r="118" spans="1:14" ht="12.75">
      <c r="A118" s="331"/>
      <c r="B118" s="128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</row>
    <row r="119" spans="1:15" ht="13.5">
      <c r="A119" s="331"/>
      <c r="B119" s="128"/>
      <c r="C119" s="85"/>
      <c r="D119" s="87"/>
      <c r="E119" s="87"/>
      <c r="F119" s="85"/>
      <c r="G119" s="85"/>
      <c r="H119" s="85"/>
      <c r="I119" s="85"/>
      <c r="J119" s="85"/>
      <c r="K119" s="85"/>
      <c r="L119" s="85"/>
      <c r="M119" s="85"/>
      <c r="N119" s="85"/>
      <c r="O119" s="85"/>
    </row>
    <row r="120" spans="1:15" ht="13.5">
      <c r="A120" s="331"/>
      <c r="B120" s="128"/>
      <c r="C120" s="85"/>
      <c r="D120" s="87"/>
      <c r="E120" s="87"/>
      <c r="F120" s="85"/>
      <c r="G120" s="85"/>
      <c r="H120" s="85"/>
      <c r="I120" s="85"/>
      <c r="J120" s="85"/>
      <c r="K120" s="85"/>
      <c r="L120" s="85"/>
      <c r="M120" s="85"/>
      <c r="N120" s="85"/>
      <c r="O120" s="85"/>
    </row>
    <row r="121" spans="1:15" ht="15.75">
      <c r="A121" s="331"/>
      <c r="B121" s="129"/>
      <c r="C121" s="88"/>
      <c r="D121" s="87"/>
      <c r="E121" s="87"/>
      <c r="F121" s="85"/>
      <c r="G121" s="85"/>
      <c r="H121" s="85"/>
      <c r="I121" s="85"/>
      <c r="J121" s="85"/>
      <c r="K121" s="85"/>
      <c r="L121" s="85"/>
      <c r="M121" s="85"/>
      <c r="N121" s="86"/>
      <c r="O121" s="85"/>
    </row>
    <row r="122" spans="1:15" ht="13.5">
      <c r="A122" s="331"/>
      <c r="B122" s="128"/>
      <c r="C122" s="85"/>
      <c r="D122" s="87"/>
      <c r="E122" s="87"/>
      <c r="F122" s="85"/>
      <c r="G122" s="85"/>
      <c r="H122" s="85"/>
      <c r="I122" s="85"/>
      <c r="J122" s="85"/>
      <c r="K122" s="85"/>
      <c r="L122" s="85"/>
      <c r="M122" s="85"/>
      <c r="N122" s="85"/>
      <c r="O122" s="85"/>
    </row>
    <row r="123" spans="1:15" ht="13.5">
      <c r="A123" s="331"/>
      <c r="B123" s="128"/>
      <c r="C123" s="85"/>
      <c r="D123" s="87"/>
      <c r="E123" s="87"/>
      <c r="F123" s="85"/>
      <c r="G123" s="85"/>
      <c r="H123" s="85"/>
      <c r="I123" s="85"/>
      <c r="J123" s="85"/>
      <c r="K123" s="85"/>
      <c r="L123" s="85"/>
      <c r="M123" s="85"/>
      <c r="N123" s="85"/>
      <c r="O123" s="85"/>
    </row>
    <row r="124" spans="1:15" ht="13.5">
      <c r="A124" s="331"/>
      <c r="B124" s="128"/>
      <c r="C124" s="85"/>
      <c r="D124" s="87"/>
      <c r="E124" s="87"/>
      <c r="F124" s="85"/>
      <c r="G124" s="85"/>
      <c r="H124" s="85"/>
      <c r="I124" s="85"/>
      <c r="J124" s="85"/>
      <c r="K124" s="85"/>
      <c r="L124" s="85"/>
      <c r="M124" s="85"/>
      <c r="N124" s="85"/>
      <c r="O124" s="85"/>
    </row>
    <row r="125" spans="1:15" ht="13.5">
      <c r="A125" s="331"/>
      <c r="B125" s="128"/>
      <c r="C125" s="88"/>
      <c r="D125" s="87"/>
      <c r="E125" s="87"/>
      <c r="F125" s="85"/>
      <c r="G125" s="85"/>
      <c r="H125" s="85"/>
      <c r="I125" s="85"/>
      <c r="J125" s="85"/>
      <c r="K125" s="85"/>
      <c r="L125" s="85"/>
      <c r="M125" s="85"/>
      <c r="N125" s="85"/>
      <c r="O125" s="85"/>
    </row>
    <row r="126" spans="1:15" ht="13.5">
      <c r="A126" s="331"/>
      <c r="B126" s="128"/>
      <c r="C126" s="85"/>
      <c r="D126" s="87"/>
      <c r="E126" s="87"/>
      <c r="F126" s="85"/>
      <c r="G126" s="85"/>
      <c r="H126" s="85"/>
      <c r="I126" s="85"/>
      <c r="J126" s="85"/>
      <c r="K126" s="85"/>
      <c r="L126" s="85"/>
      <c r="M126" s="85"/>
      <c r="N126" s="85"/>
      <c r="O126" s="85"/>
    </row>
    <row r="127" spans="1:15" ht="12.75">
      <c r="A127" s="331"/>
      <c r="B127" s="128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</row>
    <row r="128" spans="1:15" ht="12.75">
      <c r="A128" s="331"/>
      <c r="B128" s="128"/>
      <c r="G128" s="85"/>
      <c r="H128" s="85"/>
      <c r="I128" s="85"/>
      <c r="J128" s="85"/>
      <c r="K128" s="85"/>
      <c r="L128" s="85"/>
      <c r="M128" s="85"/>
      <c r="N128" s="85"/>
      <c r="O128" s="85"/>
    </row>
    <row r="129" spans="1:15" ht="12.75">
      <c r="A129" s="331"/>
      <c r="B129" s="128"/>
      <c r="G129" s="85"/>
      <c r="H129" s="85"/>
      <c r="I129" s="85"/>
      <c r="J129" s="85"/>
      <c r="K129" s="85"/>
      <c r="L129" s="85"/>
      <c r="M129" s="85"/>
      <c r="N129" s="85"/>
      <c r="O129" s="85"/>
    </row>
    <row r="130" spans="1:15" ht="12.75">
      <c r="A130" s="331"/>
      <c r="B130" s="128"/>
      <c r="G130" s="85"/>
      <c r="H130" s="85"/>
      <c r="I130" s="85"/>
      <c r="J130" s="85"/>
      <c r="K130" s="85"/>
      <c r="L130" s="85"/>
      <c r="M130" s="85"/>
      <c r="N130" s="85"/>
      <c r="O130" s="85"/>
    </row>
    <row r="131" ht="12.75">
      <c r="O131" s="85"/>
    </row>
    <row r="132" ht="12.75">
      <c r="O132" s="85"/>
    </row>
    <row r="133" ht="12.75">
      <c r="O133" s="85"/>
    </row>
    <row r="134" ht="12.75">
      <c r="O134" s="85"/>
    </row>
  </sheetData>
  <sheetProtection/>
  <mergeCells count="3">
    <mergeCell ref="F7:H7"/>
    <mergeCell ref="J7:L7"/>
    <mergeCell ref="A110:B1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  <colBreaks count="1" manualBreakCount="1">
    <brk id="1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31"/>
  <sheetViews>
    <sheetView zoomScale="115" zoomScaleNormal="115" zoomScalePageLayoutView="0" workbookViewId="0" topLeftCell="A1">
      <selection activeCell="A1" sqref="A1:N31"/>
    </sheetView>
  </sheetViews>
  <sheetFormatPr defaultColWidth="8.75390625" defaultRowHeight="12.75"/>
  <cols>
    <col min="1" max="1" width="11.625" style="0" customWidth="1"/>
    <col min="2" max="13" width="8.75390625" style="0" customWidth="1"/>
    <col min="14" max="14" width="12.375" style="0" customWidth="1"/>
  </cols>
  <sheetData>
    <row r="1" spans="1:11" ht="12.75">
      <c r="A1" s="1" t="s">
        <v>233</v>
      </c>
      <c r="F1" s="1"/>
      <c r="G1" s="1"/>
      <c r="H1" s="1"/>
      <c r="I1" s="1"/>
      <c r="J1" s="1"/>
      <c r="K1" s="2"/>
    </row>
    <row r="2" spans="1:14" ht="31.5">
      <c r="A2" s="183" t="s">
        <v>0</v>
      </c>
      <c r="B2" s="184">
        <v>1</v>
      </c>
      <c r="C2" s="184">
        <v>2</v>
      </c>
      <c r="D2" s="184">
        <v>3</v>
      </c>
      <c r="E2" s="184">
        <v>4</v>
      </c>
      <c r="F2" s="184">
        <v>5</v>
      </c>
      <c r="G2" s="184">
        <v>6</v>
      </c>
      <c r="H2" s="184">
        <v>7</v>
      </c>
      <c r="I2" s="184">
        <v>8</v>
      </c>
      <c r="J2" s="184">
        <v>9</v>
      </c>
      <c r="K2" s="184">
        <v>10</v>
      </c>
      <c r="L2" s="183" t="s">
        <v>1</v>
      </c>
      <c r="M2" s="183" t="s">
        <v>2</v>
      </c>
      <c r="N2" s="183" t="s">
        <v>3</v>
      </c>
    </row>
    <row r="3" spans="1:14" ht="15.75">
      <c r="A3" s="177" t="s">
        <v>4</v>
      </c>
      <c r="B3" s="178">
        <v>390</v>
      </c>
      <c r="C3" s="178">
        <v>390</v>
      </c>
      <c r="D3" s="178">
        <v>390</v>
      </c>
      <c r="E3" s="178">
        <v>390</v>
      </c>
      <c r="F3" s="178">
        <v>390</v>
      </c>
      <c r="G3" s="178">
        <v>390</v>
      </c>
      <c r="H3" s="178">
        <v>390</v>
      </c>
      <c r="I3" s="178">
        <v>390</v>
      </c>
      <c r="J3" s="178">
        <v>390</v>
      </c>
      <c r="K3" s="178">
        <v>390</v>
      </c>
      <c r="L3" s="177">
        <f>SUM(B3:K3)</f>
        <v>3900</v>
      </c>
      <c r="M3" s="179">
        <f>L3/10</f>
        <v>390</v>
      </c>
      <c r="N3" s="177" t="s">
        <v>240</v>
      </c>
    </row>
    <row r="4" spans="1:14" ht="15.75">
      <c r="A4" s="177" t="s">
        <v>5</v>
      </c>
      <c r="B4" s="178">
        <v>0</v>
      </c>
      <c r="C4" s="178">
        <v>0</v>
      </c>
      <c r="D4" s="3">
        <v>75</v>
      </c>
      <c r="E4" s="3">
        <v>0</v>
      </c>
      <c r="F4" s="3">
        <v>75</v>
      </c>
      <c r="G4" s="178">
        <v>0</v>
      </c>
      <c r="H4" s="178">
        <v>75</v>
      </c>
      <c r="I4" s="3">
        <v>0</v>
      </c>
      <c r="J4" s="3">
        <v>75</v>
      </c>
      <c r="K4" s="177">
        <v>0</v>
      </c>
      <c r="L4" s="177">
        <f aca="true" t="shared" si="0" ref="L4:L30">SUM(B4:K4)</f>
        <v>300</v>
      </c>
      <c r="M4" s="179">
        <f aca="true" t="shared" si="1" ref="M4:M31">L4/10</f>
        <v>30</v>
      </c>
      <c r="N4" s="177" t="s">
        <v>241</v>
      </c>
    </row>
    <row r="5" spans="1:14" ht="15.75">
      <c r="A5" s="177" t="s">
        <v>6</v>
      </c>
      <c r="B5" s="178">
        <v>9</v>
      </c>
      <c r="C5" s="178">
        <v>9</v>
      </c>
      <c r="D5" s="178">
        <v>9</v>
      </c>
      <c r="E5" s="178">
        <v>9</v>
      </c>
      <c r="F5" s="178">
        <v>9</v>
      </c>
      <c r="G5" s="178">
        <v>9</v>
      </c>
      <c r="H5" s="178">
        <v>9</v>
      </c>
      <c r="I5" s="178">
        <v>9</v>
      </c>
      <c r="J5" s="178">
        <v>9</v>
      </c>
      <c r="K5" s="178">
        <v>9</v>
      </c>
      <c r="L5" s="177">
        <f t="shared" si="0"/>
        <v>90</v>
      </c>
      <c r="M5" s="179">
        <f t="shared" si="1"/>
        <v>9</v>
      </c>
      <c r="N5" s="177" t="s">
        <v>242</v>
      </c>
    </row>
    <row r="6" spans="1:14" ht="15.75">
      <c r="A6" s="177" t="s">
        <v>7</v>
      </c>
      <c r="B6" s="178">
        <v>8</v>
      </c>
      <c r="C6" s="178">
        <v>0</v>
      </c>
      <c r="D6" s="178">
        <v>8</v>
      </c>
      <c r="E6" s="178">
        <v>0</v>
      </c>
      <c r="F6" s="178">
        <v>8</v>
      </c>
      <c r="G6" s="178">
        <v>0</v>
      </c>
      <c r="H6" s="178">
        <v>8</v>
      </c>
      <c r="I6" s="178">
        <v>0</v>
      </c>
      <c r="J6" s="178">
        <v>8</v>
      </c>
      <c r="K6" s="178">
        <v>0</v>
      </c>
      <c r="L6" s="177">
        <f t="shared" si="0"/>
        <v>40</v>
      </c>
      <c r="M6" s="177">
        <f t="shared" si="1"/>
        <v>4</v>
      </c>
      <c r="N6" s="177" t="s">
        <v>243</v>
      </c>
    </row>
    <row r="7" spans="1:14" ht="15.75">
      <c r="A7" s="177" t="s">
        <v>8</v>
      </c>
      <c r="B7" s="178">
        <v>25</v>
      </c>
      <c r="C7" s="178">
        <v>72</v>
      </c>
      <c r="D7" s="3">
        <v>59</v>
      </c>
      <c r="E7" s="3">
        <v>60</v>
      </c>
      <c r="F7" s="3">
        <v>44</v>
      </c>
      <c r="G7" s="178">
        <v>48</v>
      </c>
      <c r="H7" s="178">
        <v>59</v>
      </c>
      <c r="I7" s="3">
        <v>15</v>
      </c>
      <c r="J7" s="3">
        <v>48</v>
      </c>
      <c r="K7" s="177">
        <v>66</v>
      </c>
      <c r="L7" s="177">
        <f t="shared" si="0"/>
        <v>496</v>
      </c>
      <c r="M7" s="179">
        <f t="shared" si="1"/>
        <v>49.6</v>
      </c>
      <c r="N7" s="177" t="s">
        <v>244</v>
      </c>
    </row>
    <row r="8" spans="1:14" ht="15.75">
      <c r="A8" s="177" t="s">
        <v>9</v>
      </c>
      <c r="B8" s="178">
        <v>99</v>
      </c>
      <c r="C8" s="178">
        <v>0</v>
      </c>
      <c r="D8" s="3">
        <v>0</v>
      </c>
      <c r="E8" s="3">
        <v>0</v>
      </c>
      <c r="F8" s="3">
        <v>31</v>
      </c>
      <c r="G8" s="178">
        <v>0</v>
      </c>
      <c r="H8" s="178">
        <v>0</v>
      </c>
      <c r="I8" s="3">
        <v>40</v>
      </c>
      <c r="J8" s="3">
        <v>23</v>
      </c>
      <c r="K8" s="3">
        <v>16</v>
      </c>
      <c r="L8" s="177">
        <f t="shared" si="0"/>
        <v>209</v>
      </c>
      <c r="M8" s="177">
        <f t="shared" si="1"/>
        <v>20.9</v>
      </c>
      <c r="N8" s="177" t="s">
        <v>245</v>
      </c>
    </row>
    <row r="9" spans="1:14" ht="15.75">
      <c r="A9" s="177" t="s">
        <v>10</v>
      </c>
      <c r="B9" s="178">
        <v>0</v>
      </c>
      <c r="C9" s="178">
        <v>80</v>
      </c>
      <c r="D9" s="3">
        <v>0</v>
      </c>
      <c r="E9" s="3">
        <v>80</v>
      </c>
      <c r="F9" s="3">
        <v>0</v>
      </c>
      <c r="G9" s="178">
        <v>0</v>
      </c>
      <c r="H9" s="178">
        <v>0</v>
      </c>
      <c r="I9" s="3">
        <v>80</v>
      </c>
      <c r="J9" s="3">
        <v>0</v>
      </c>
      <c r="K9" s="177">
        <v>80</v>
      </c>
      <c r="L9" s="177">
        <f t="shared" si="0"/>
        <v>320</v>
      </c>
      <c r="M9" s="177">
        <f t="shared" si="1"/>
        <v>32</v>
      </c>
      <c r="N9" s="177" t="s">
        <v>246</v>
      </c>
    </row>
    <row r="10" spans="1:14" ht="15.75">
      <c r="A10" s="177" t="s">
        <v>11</v>
      </c>
      <c r="B10" s="178">
        <v>0</v>
      </c>
      <c r="C10" s="178">
        <v>0</v>
      </c>
      <c r="D10" s="3">
        <v>0</v>
      </c>
      <c r="E10" s="3">
        <v>0</v>
      </c>
      <c r="F10" s="3">
        <v>0</v>
      </c>
      <c r="G10" s="178">
        <v>0</v>
      </c>
      <c r="H10" s="178">
        <v>0</v>
      </c>
      <c r="I10" s="3">
        <v>0</v>
      </c>
      <c r="J10" s="3">
        <v>0</v>
      </c>
      <c r="K10" s="177">
        <v>0</v>
      </c>
      <c r="L10" s="177">
        <f t="shared" si="0"/>
        <v>0</v>
      </c>
      <c r="M10" s="177">
        <f t="shared" si="1"/>
        <v>0</v>
      </c>
      <c r="N10" s="177" t="s">
        <v>247</v>
      </c>
    </row>
    <row r="11" spans="1:14" ht="15.75">
      <c r="A11" s="177" t="s">
        <v>12</v>
      </c>
      <c r="B11" s="178">
        <v>7</v>
      </c>
      <c r="C11" s="178">
        <v>14</v>
      </c>
      <c r="D11" s="178">
        <v>67</v>
      </c>
      <c r="E11" s="3">
        <v>5</v>
      </c>
      <c r="F11" s="3">
        <v>24</v>
      </c>
      <c r="G11" s="178">
        <v>10</v>
      </c>
      <c r="H11" s="178">
        <v>19</v>
      </c>
      <c r="I11" s="3">
        <v>12</v>
      </c>
      <c r="J11" s="178">
        <v>15</v>
      </c>
      <c r="K11" s="179">
        <v>7</v>
      </c>
      <c r="L11" s="177">
        <f t="shared" si="0"/>
        <v>180</v>
      </c>
      <c r="M11" s="179">
        <f t="shared" si="1"/>
        <v>18</v>
      </c>
      <c r="N11" s="177" t="s">
        <v>245</v>
      </c>
    </row>
    <row r="12" spans="1:14" ht="15.75">
      <c r="A12" s="177" t="s">
        <v>13</v>
      </c>
      <c r="B12" s="178">
        <v>59</v>
      </c>
      <c r="C12" s="178">
        <v>97</v>
      </c>
      <c r="D12" s="3">
        <v>182</v>
      </c>
      <c r="E12" s="3">
        <v>168</v>
      </c>
      <c r="F12" s="3">
        <v>117</v>
      </c>
      <c r="G12" s="178">
        <v>129</v>
      </c>
      <c r="H12" s="178">
        <v>174</v>
      </c>
      <c r="I12" s="3">
        <v>148</v>
      </c>
      <c r="J12" s="3">
        <v>111</v>
      </c>
      <c r="K12" s="177">
        <v>51</v>
      </c>
      <c r="L12" s="177">
        <f t="shared" si="0"/>
        <v>1236</v>
      </c>
      <c r="M12" s="177">
        <f t="shared" si="1"/>
        <v>123.6</v>
      </c>
      <c r="N12" s="177" t="s">
        <v>248</v>
      </c>
    </row>
    <row r="13" spans="1:14" ht="15.75">
      <c r="A13" s="177" t="s">
        <v>14</v>
      </c>
      <c r="B13" s="178">
        <v>270</v>
      </c>
      <c r="C13" s="178">
        <v>174</v>
      </c>
      <c r="D13" s="3">
        <v>138</v>
      </c>
      <c r="E13" s="3">
        <v>179</v>
      </c>
      <c r="F13" s="3">
        <v>99</v>
      </c>
      <c r="G13" s="178">
        <v>223</v>
      </c>
      <c r="H13" s="178">
        <v>140</v>
      </c>
      <c r="I13" s="3">
        <v>180</v>
      </c>
      <c r="J13" s="3">
        <v>170</v>
      </c>
      <c r="K13" s="177">
        <v>330</v>
      </c>
      <c r="L13" s="177">
        <f t="shared" si="0"/>
        <v>1903</v>
      </c>
      <c r="M13" s="179">
        <f t="shared" si="1"/>
        <v>190.3</v>
      </c>
      <c r="N13" s="177" t="s">
        <v>249</v>
      </c>
    </row>
    <row r="14" spans="1:14" ht="15.75">
      <c r="A14" s="177" t="s">
        <v>15</v>
      </c>
      <c r="B14" s="178">
        <v>40</v>
      </c>
      <c r="C14" s="178">
        <v>129</v>
      </c>
      <c r="D14" s="3">
        <v>23</v>
      </c>
      <c r="E14" s="3">
        <v>146</v>
      </c>
      <c r="F14" s="3">
        <v>114</v>
      </c>
      <c r="G14" s="178">
        <v>14</v>
      </c>
      <c r="H14" s="178">
        <v>163</v>
      </c>
      <c r="I14" s="3">
        <v>85</v>
      </c>
      <c r="J14" s="3">
        <v>131</v>
      </c>
      <c r="K14" s="177">
        <v>82</v>
      </c>
      <c r="L14" s="177">
        <f t="shared" si="0"/>
        <v>927</v>
      </c>
      <c r="M14" s="179">
        <f>L14/10</f>
        <v>92.7</v>
      </c>
      <c r="N14" s="177" t="s">
        <v>250</v>
      </c>
    </row>
    <row r="15" spans="1:14" ht="15.75">
      <c r="A15" s="177" t="s">
        <v>16</v>
      </c>
      <c r="B15" s="178">
        <v>16</v>
      </c>
      <c r="C15" s="178">
        <v>12</v>
      </c>
      <c r="D15" s="3">
        <v>0</v>
      </c>
      <c r="E15" s="3">
        <v>0</v>
      </c>
      <c r="F15" s="3">
        <v>18</v>
      </c>
      <c r="G15" s="178">
        <v>0</v>
      </c>
      <c r="H15" s="178">
        <v>13</v>
      </c>
      <c r="I15" s="3">
        <v>6</v>
      </c>
      <c r="J15" s="3">
        <v>11</v>
      </c>
      <c r="K15" s="177">
        <v>14</v>
      </c>
      <c r="L15" s="177">
        <f t="shared" si="0"/>
        <v>90</v>
      </c>
      <c r="M15" s="179">
        <f t="shared" si="1"/>
        <v>9</v>
      </c>
      <c r="N15" s="177" t="s">
        <v>242</v>
      </c>
    </row>
    <row r="16" spans="1:14" ht="15.75">
      <c r="A16" s="177" t="s">
        <v>17</v>
      </c>
      <c r="B16" s="178">
        <v>167</v>
      </c>
      <c r="C16" s="178">
        <v>0</v>
      </c>
      <c r="D16" s="3">
        <v>167</v>
      </c>
      <c r="E16" s="3">
        <v>0</v>
      </c>
      <c r="F16" s="3">
        <v>166</v>
      </c>
      <c r="G16" s="178">
        <v>167</v>
      </c>
      <c r="H16" s="178">
        <v>0</v>
      </c>
      <c r="I16" s="3">
        <v>167</v>
      </c>
      <c r="J16" s="3">
        <v>0</v>
      </c>
      <c r="K16" s="177">
        <v>167</v>
      </c>
      <c r="L16" s="177">
        <f t="shared" si="0"/>
        <v>1001</v>
      </c>
      <c r="M16" s="177">
        <f t="shared" si="1"/>
        <v>100.1</v>
      </c>
      <c r="N16" s="177" t="s">
        <v>18</v>
      </c>
    </row>
    <row r="17" spans="1:14" ht="15.75">
      <c r="A17" s="177" t="s">
        <v>19</v>
      </c>
      <c r="B17" s="178">
        <v>40</v>
      </c>
      <c r="C17" s="178">
        <v>40</v>
      </c>
      <c r="D17" s="178">
        <v>40</v>
      </c>
      <c r="E17" s="178">
        <v>40</v>
      </c>
      <c r="F17" s="178">
        <v>40</v>
      </c>
      <c r="G17" s="178">
        <v>40</v>
      </c>
      <c r="H17" s="178">
        <v>40</v>
      </c>
      <c r="I17" s="178">
        <v>40</v>
      </c>
      <c r="J17" s="178">
        <v>40</v>
      </c>
      <c r="K17" s="178">
        <v>40</v>
      </c>
      <c r="L17" s="177">
        <f t="shared" si="0"/>
        <v>400</v>
      </c>
      <c r="M17" s="177">
        <f t="shared" si="1"/>
        <v>40</v>
      </c>
      <c r="N17" s="177" t="s">
        <v>251</v>
      </c>
    </row>
    <row r="18" spans="1:14" ht="15.75">
      <c r="A18" s="177" t="s">
        <v>20</v>
      </c>
      <c r="B18" s="178">
        <v>60</v>
      </c>
      <c r="C18" s="178">
        <v>60</v>
      </c>
      <c r="D18" s="178">
        <v>60</v>
      </c>
      <c r="E18" s="178">
        <v>60</v>
      </c>
      <c r="F18" s="178">
        <v>60</v>
      </c>
      <c r="G18" s="178">
        <v>60</v>
      </c>
      <c r="H18" s="178">
        <v>60</v>
      </c>
      <c r="I18" s="178">
        <v>60</v>
      </c>
      <c r="J18" s="178">
        <v>60</v>
      </c>
      <c r="K18" s="178">
        <v>60</v>
      </c>
      <c r="L18" s="177">
        <f t="shared" si="0"/>
        <v>600</v>
      </c>
      <c r="M18" s="179">
        <f t="shared" si="1"/>
        <v>60</v>
      </c>
      <c r="N18" s="177" t="s">
        <v>252</v>
      </c>
    </row>
    <row r="19" spans="1:14" ht="31.5">
      <c r="A19" s="177" t="s">
        <v>21</v>
      </c>
      <c r="B19" s="178">
        <v>52</v>
      </c>
      <c r="C19" s="178">
        <v>58</v>
      </c>
      <c r="D19" s="3">
        <v>10</v>
      </c>
      <c r="E19" s="3">
        <v>30</v>
      </c>
      <c r="F19" s="3">
        <v>16</v>
      </c>
      <c r="G19" s="178">
        <v>18</v>
      </c>
      <c r="H19" s="178">
        <v>26</v>
      </c>
      <c r="I19" s="3">
        <v>58</v>
      </c>
      <c r="J19" s="3">
        <v>26</v>
      </c>
      <c r="K19" s="177">
        <v>22</v>
      </c>
      <c r="L19" s="177">
        <f t="shared" si="0"/>
        <v>316</v>
      </c>
      <c r="M19" s="179">
        <f t="shared" si="1"/>
        <v>31.6</v>
      </c>
      <c r="N19" s="177" t="s">
        <v>253</v>
      </c>
    </row>
    <row r="20" spans="1:14" ht="18.75" customHeight="1">
      <c r="A20" s="177" t="s">
        <v>22</v>
      </c>
      <c r="B20" s="178">
        <v>0</v>
      </c>
      <c r="C20" s="178">
        <v>16</v>
      </c>
      <c r="D20" s="178">
        <v>20</v>
      </c>
      <c r="E20" s="3">
        <v>0</v>
      </c>
      <c r="F20" s="3">
        <v>0</v>
      </c>
      <c r="G20" s="178">
        <v>36</v>
      </c>
      <c r="H20" s="178">
        <v>5</v>
      </c>
      <c r="I20" s="3">
        <v>0</v>
      </c>
      <c r="J20" s="3">
        <v>6</v>
      </c>
      <c r="K20" s="179">
        <v>0</v>
      </c>
      <c r="L20" s="177">
        <f t="shared" si="0"/>
        <v>83</v>
      </c>
      <c r="M20" s="177">
        <f t="shared" si="1"/>
        <v>8.3</v>
      </c>
      <c r="N20" s="177" t="s">
        <v>254</v>
      </c>
    </row>
    <row r="21" spans="1:14" ht="15.75">
      <c r="A21" s="177" t="s">
        <v>23</v>
      </c>
      <c r="B21" s="178">
        <v>32</v>
      </c>
      <c r="C21" s="178">
        <v>37</v>
      </c>
      <c r="D21" s="3">
        <v>28</v>
      </c>
      <c r="E21" s="3">
        <v>0</v>
      </c>
      <c r="F21" s="3">
        <v>61</v>
      </c>
      <c r="G21" s="178">
        <v>30</v>
      </c>
      <c r="H21" s="178">
        <v>5</v>
      </c>
      <c r="I21" s="178">
        <v>3</v>
      </c>
      <c r="J21" s="3">
        <v>32</v>
      </c>
      <c r="K21" s="177">
        <v>31</v>
      </c>
      <c r="L21" s="177">
        <f t="shared" si="0"/>
        <v>259</v>
      </c>
      <c r="M21" s="179">
        <f t="shared" si="1"/>
        <v>25.9</v>
      </c>
      <c r="N21" s="177" t="s">
        <v>255</v>
      </c>
    </row>
    <row r="22" spans="1:14" ht="15.75">
      <c r="A22" s="177" t="s">
        <v>24</v>
      </c>
      <c r="B22" s="178">
        <v>0</v>
      </c>
      <c r="C22" s="178">
        <v>0</v>
      </c>
      <c r="D22" s="178">
        <v>5</v>
      </c>
      <c r="E22" s="180">
        <v>0</v>
      </c>
      <c r="F22" s="180" t="s">
        <v>307</v>
      </c>
      <c r="G22" s="181" t="s">
        <v>307</v>
      </c>
      <c r="H22" s="181">
        <v>0</v>
      </c>
      <c r="I22" s="180" t="s">
        <v>307</v>
      </c>
      <c r="J22" s="3">
        <v>0</v>
      </c>
      <c r="K22" s="177">
        <v>0</v>
      </c>
      <c r="L22" s="177">
        <v>20</v>
      </c>
      <c r="M22" s="179">
        <f t="shared" si="1"/>
        <v>2</v>
      </c>
      <c r="N22" s="177" t="s">
        <v>25</v>
      </c>
    </row>
    <row r="23" spans="1:14" ht="15.75">
      <c r="A23" s="177" t="s">
        <v>26</v>
      </c>
      <c r="B23" s="178">
        <v>18</v>
      </c>
      <c r="C23" s="178">
        <v>18</v>
      </c>
      <c r="D23" s="178">
        <v>18</v>
      </c>
      <c r="E23" s="178">
        <v>17</v>
      </c>
      <c r="F23" s="178">
        <v>17</v>
      </c>
      <c r="G23" s="178">
        <v>18</v>
      </c>
      <c r="H23" s="178">
        <v>18</v>
      </c>
      <c r="I23" s="178">
        <v>18</v>
      </c>
      <c r="J23" s="178">
        <v>18</v>
      </c>
      <c r="K23" s="178">
        <v>18</v>
      </c>
      <c r="L23" s="177">
        <f t="shared" si="0"/>
        <v>178</v>
      </c>
      <c r="M23" s="179">
        <f t="shared" si="1"/>
        <v>17.8</v>
      </c>
      <c r="N23" s="177" t="s">
        <v>256</v>
      </c>
    </row>
    <row r="24" spans="1:14" ht="15.75">
      <c r="A24" s="177" t="s">
        <v>27</v>
      </c>
      <c r="B24" s="178">
        <v>9</v>
      </c>
      <c r="C24" s="178">
        <v>9</v>
      </c>
      <c r="D24" s="178">
        <v>9</v>
      </c>
      <c r="E24" s="178">
        <v>9</v>
      </c>
      <c r="F24" s="178">
        <v>9</v>
      </c>
      <c r="G24" s="178">
        <v>9</v>
      </c>
      <c r="H24" s="178">
        <v>9</v>
      </c>
      <c r="I24" s="178">
        <v>9</v>
      </c>
      <c r="J24" s="178">
        <v>9</v>
      </c>
      <c r="K24" s="178">
        <v>9</v>
      </c>
      <c r="L24" s="177">
        <f t="shared" si="0"/>
        <v>90</v>
      </c>
      <c r="M24" s="179">
        <f t="shared" si="1"/>
        <v>9</v>
      </c>
      <c r="N24" s="177" t="s">
        <v>257</v>
      </c>
    </row>
    <row r="25" spans="1:14" ht="15.75">
      <c r="A25" s="177" t="s">
        <v>28</v>
      </c>
      <c r="B25" s="178"/>
      <c r="C25" s="178"/>
      <c r="D25" s="3"/>
      <c r="E25" s="3"/>
      <c r="F25" s="3"/>
      <c r="G25" s="178"/>
      <c r="H25" s="178"/>
      <c r="I25" s="3"/>
      <c r="J25" s="3"/>
      <c r="K25" s="179"/>
      <c r="L25" s="177">
        <f t="shared" si="0"/>
        <v>0</v>
      </c>
      <c r="M25" s="177"/>
      <c r="N25" s="177"/>
    </row>
    <row r="26" spans="1:14" ht="15.75">
      <c r="A26" s="177" t="s">
        <v>29</v>
      </c>
      <c r="B26" s="178">
        <v>0.45</v>
      </c>
      <c r="C26" s="178">
        <v>0.45</v>
      </c>
      <c r="D26" s="178">
        <v>0.45</v>
      </c>
      <c r="E26" s="178">
        <v>0.45</v>
      </c>
      <c r="F26" s="178">
        <v>0.45</v>
      </c>
      <c r="G26" s="178">
        <v>0.45</v>
      </c>
      <c r="H26" s="178">
        <v>0.45</v>
      </c>
      <c r="I26" s="3">
        <v>0</v>
      </c>
      <c r="J26" s="3">
        <v>0.9</v>
      </c>
      <c r="K26" s="177">
        <v>0.9</v>
      </c>
      <c r="L26" s="177">
        <f t="shared" si="0"/>
        <v>4.950000000000001</v>
      </c>
      <c r="M26" s="177">
        <f t="shared" si="1"/>
        <v>0.4950000000000001</v>
      </c>
      <c r="N26" s="177">
        <v>0.5</v>
      </c>
    </row>
    <row r="27" spans="1:14" ht="15.75">
      <c r="A27" s="177" t="s">
        <v>30</v>
      </c>
      <c r="B27" s="178">
        <v>0</v>
      </c>
      <c r="C27" s="178">
        <v>1</v>
      </c>
      <c r="D27" s="3">
        <v>0</v>
      </c>
      <c r="E27" s="3">
        <v>1</v>
      </c>
      <c r="F27" s="3">
        <v>0</v>
      </c>
      <c r="G27" s="178">
        <v>1</v>
      </c>
      <c r="H27" s="178">
        <v>0</v>
      </c>
      <c r="I27" s="3">
        <v>1</v>
      </c>
      <c r="J27" s="3">
        <v>0</v>
      </c>
      <c r="K27" s="182">
        <v>1</v>
      </c>
      <c r="L27" s="177">
        <f t="shared" si="0"/>
        <v>5</v>
      </c>
      <c r="M27" s="177">
        <f t="shared" si="1"/>
        <v>0.5</v>
      </c>
      <c r="N27" s="177">
        <v>0.5</v>
      </c>
    </row>
    <row r="28" spans="1:14" ht="15.75">
      <c r="A28" s="177" t="s">
        <v>31</v>
      </c>
      <c r="B28" s="178">
        <v>2</v>
      </c>
      <c r="C28" s="178">
        <v>0</v>
      </c>
      <c r="D28" s="3">
        <v>2</v>
      </c>
      <c r="E28" s="3">
        <v>0</v>
      </c>
      <c r="F28" s="3">
        <v>2</v>
      </c>
      <c r="G28" s="178">
        <v>0</v>
      </c>
      <c r="H28" s="178">
        <v>2</v>
      </c>
      <c r="I28" s="3">
        <v>0</v>
      </c>
      <c r="J28" s="3">
        <v>2</v>
      </c>
      <c r="K28" s="177">
        <v>0</v>
      </c>
      <c r="L28" s="177">
        <f t="shared" si="0"/>
        <v>10</v>
      </c>
      <c r="M28" s="179">
        <f t="shared" si="1"/>
        <v>1</v>
      </c>
      <c r="N28" s="177">
        <v>1</v>
      </c>
    </row>
    <row r="29" spans="1:14" ht="15.75">
      <c r="A29" s="177" t="s">
        <v>32</v>
      </c>
      <c r="B29" s="178">
        <v>0.57</v>
      </c>
      <c r="C29" s="178">
        <v>0.57</v>
      </c>
      <c r="D29" s="178">
        <v>0.57</v>
      </c>
      <c r="E29" s="3">
        <v>0</v>
      </c>
      <c r="F29" s="178">
        <v>0.57</v>
      </c>
      <c r="G29" s="178">
        <v>0.57</v>
      </c>
      <c r="H29" s="178">
        <v>0</v>
      </c>
      <c r="I29" s="3">
        <v>0</v>
      </c>
      <c r="J29" s="178">
        <v>0.57</v>
      </c>
      <c r="K29" s="178">
        <v>0.57</v>
      </c>
      <c r="L29" s="177">
        <f t="shared" si="0"/>
        <v>3.9899999999999993</v>
      </c>
      <c r="M29" s="177">
        <f t="shared" si="1"/>
        <v>0.3989999999999999</v>
      </c>
      <c r="N29" s="177">
        <v>0.4</v>
      </c>
    </row>
    <row r="30" spans="1:14" ht="15.75">
      <c r="A30" s="177" t="s">
        <v>33</v>
      </c>
      <c r="B30" s="178">
        <v>37</v>
      </c>
      <c r="C30" s="178">
        <v>37</v>
      </c>
      <c r="D30" s="3">
        <v>37</v>
      </c>
      <c r="E30" s="3">
        <v>37</v>
      </c>
      <c r="F30" s="3">
        <v>41</v>
      </c>
      <c r="G30" s="178">
        <v>37</v>
      </c>
      <c r="H30" s="178">
        <v>37</v>
      </c>
      <c r="I30" s="3">
        <v>34</v>
      </c>
      <c r="J30" s="3">
        <v>37</v>
      </c>
      <c r="K30" s="177">
        <v>36</v>
      </c>
      <c r="L30" s="177">
        <f t="shared" si="0"/>
        <v>370</v>
      </c>
      <c r="M30" s="179">
        <f t="shared" si="1"/>
        <v>37</v>
      </c>
      <c r="N30" s="177" t="s">
        <v>34</v>
      </c>
    </row>
    <row r="31" spans="1:14" ht="15.75">
      <c r="A31" s="177" t="s">
        <v>35</v>
      </c>
      <c r="B31" s="178">
        <v>4</v>
      </c>
      <c r="C31" s="178">
        <v>4</v>
      </c>
      <c r="D31" s="178">
        <v>4</v>
      </c>
      <c r="E31" s="178">
        <v>4</v>
      </c>
      <c r="F31" s="178">
        <v>4</v>
      </c>
      <c r="G31" s="178">
        <v>4</v>
      </c>
      <c r="H31" s="178">
        <v>4</v>
      </c>
      <c r="I31" s="178">
        <v>4</v>
      </c>
      <c r="J31" s="178">
        <v>4</v>
      </c>
      <c r="K31" s="178">
        <v>4</v>
      </c>
      <c r="L31" s="177">
        <f>SUM(B31:K31)</f>
        <v>40</v>
      </c>
      <c r="M31" s="177">
        <f t="shared" si="1"/>
        <v>4</v>
      </c>
      <c r="N31" s="177">
        <v>4</v>
      </c>
    </row>
  </sheetData>
  <sheetProtection/>
  <printOptions/>
  <pageMargins left="0.7480314960629921" right="0.5511811023622047" top="0.1968503937007874" bottom="0.196850393700787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13.125" style="0" customWidth="1"/>
    <col min="2" max="2" width="10.875" style="0" customWidth="1"/>
    <col min="3" max="3" width="10.125" style="0" customWidth="1"/>
    <col min="4" max="4" width="12.25390625" style="0" customWidth="1"/>
    <col min="5" max="5" width="9.875" style="0" customWidth="1"/>
    <col min="6" max="6" width="13.625" style="0" customWidth="1"/>
  </cols>
  <sheetData>
    <row r="1" spans="1:6" ht="18.75">
      <c r="A1" s="508" t="s">
        <v>350</v>
      </c>
      <c r="B1" s="509"/>
      <c r="C1" s="509"/>
      <c r="D1" s="509"/>
      <c r="E1" s="509"/>
      <c r="F1" s="506"/>
    </row>
    <row r="2" spans="1:6" ht="16.5" customHeight="1">
      <c r="A2" s="398" t="s">
        <v>340</v>
      </c>
      <c r="B2" s="398" t="s">
        <v>341</v>
      </c>
      <c r="C2" s="398" t="s">
        <v>342</v>
      </c>
      <c r="D2" s="398" t="s">
        <v>343</v>
      </c>
      <c r="E2" s="398" t="s">
        <v>344</v>
      </c>
      <c r="F2" s="398" t="s">
        <v>345</v>
      </c>
    </row>
    <row r="3" spans="1:6" ht="17.25" customHeight="1">
      <c r="A3" s="398">
        <v>1</v>
      </c>
      <c r="B3" s="398">
        <v>50.68</v>
      </c>
      <c r="C3" s="398">
        <v>41.03</v>
      </c>
      <c r="D3" s="398">
        <v>285.53</v>
      </c>
      <c r="E3" s="398">
        <v>1734.19</v>
      </c>
      <c r="F3" s="398">
        <v>104.44</v>
      </c>
    </row>
    <row r="4" spans="1:6" ht="18.75" customHeight="1">
      <c r="A4" s="398">
        <v>2</v>
      </c>
      <c r="B4" s="398">
        <v>71.05</v>
      </c>
      <c r="C4" s="398">
        <v>49.93</v>
      </c>
      <c r="D4" s="398">
        <v>282.27</v>
      </c>
      <c r="E4" s="398">
        <v>1915.96</v>
      </c>
      <c r="F4" s="398">
        <v>66.52</v>
      </c>
    </row>
    <row r="5" spans="1:6" ht="18" customHeight="1">
      <c r="A5" s="398">
        <v>3</v>
      </c>
      <c r="B5" s="398">
        <v>74.14</v>
      </c>
      <c r="C5" s="398">
        <v>54.6</v>
      </c>
      <c r="D5" s="398">
        <v>318.13</v>
      </c>
      <c r="E5" s="398">
        <v>2144.24</v>
      </c>
      <c r="F5" s="398">
        <v>82.91</v>
      </c>
    </row>
    <row r="6" spans="1:6" ht="17.25" customHeight="1">
      <c r="A6" s="398">
        <v>4</v>
      </c>
      <c r="B6" s="398">
        <v>61.05</v>
      </c>
      <c r="C6" s="398">
        <v>51.22</v>
      </c>
      <c r="D6" s="398">
        <v>426.69</v>
      </c>
      <c r="E6" s="398">
        <v>2437.71</v>
      </c>
      <c r="F6" s="398">
        <v>152</v>
      </c>
    </row>
    <row r="7" spans="1:6" ht="17.25" customHeight="1">
      <c r="A7" s="398">
        <v>5</v>
      </c>
      <c r="B7" s="398">
        <v>75.14</v>
      </c>
      <c r="C7" s="398">
        <v>73.34</v>
      </c>
      <c r="D7" s="398">
        <v>294.15</v>
      </c>
      <c r="E7" s="398">
        <v>2224.52</v>
      </c>
      <c r="F7" s="398">
        <v>175.13</v>
      </c>
    </row>
    <row r="8" spans="1:6" ht="17.25" customHeight="1">
      <c r="A8" s="398">
        <v>6</v>
      </c>
      <c r="B8" s="398">
        <v>47.18</v>
      </c>
      <c r="C8" s="398">
        <v>51.31</v>
      </c>
      <c r="D8" s="398">
        <v>215.76</v>
      </c>
      <c r="E8" s="398">
        <v>1905.05</v>
      </c>
      <c r="F8" s="398">
        <v>87.04</v>
      </c>
    </row>
    <row r="9" spans="1:6" ht="18.75" customHeight="1">
      <c r="A9" s="398">
        <v>7</v>
      </c>
      <c r="B9" s="398">
        <v>70.71</v>
      </c>
      <c r="C9" s="398">
        <v>52</v>
      </c>
      <c r="D9" s="398">
        <v>286.29</v>
      </c>
      <c r="E9" s="398">
        <v>2199.84</v>
      </c>
      <c r="F9" s="398">
        <v>165.4</v>
      </c>
    </row>
    <row r="10" spans="1:6" ht="17.25" customHeight="1">
      <c r="A10" s="398">
        <v>8</v>
      </c>
      <c r="B10" s="398">
        <v>78.71</v>
      </c>
      <c r="C10" s="398">
        <v>72.97</v>
      </c>
      <c r="D10" s="398">
        <v>440.16</v>
      </c>
      <c r="E10" s="398">
        <v>2578.27</v>
      </c>
      <c r="F10" s="398">
        <v>166.09</v>
      </c>
    </row>
    <row r="11" spans="1:6" ht="18" customHeight="1">
      <c r="A11" s="398">
        <v>9</v>
      </c>
      <c r="B11" s="398">
        <v>69.51</v>
      </c>
      <c r="C11" s="398">
        <v>53.04</v>
      </c>
      <c r="D11" s="398">
        <v>329.3</v>
      </c>
      <c r="E11" s="398">
        <v>1585.01</v>
      </c>
      <c r="F11" s="398">
        <v>52.7</v>
      </c>
    </row>
    <row r="12" spans="1:6" ht="20.25" customHeight="1">
      <c r="A12" s="398">
        <v>10</v>
      </c>
      <c r="B12" s="398">
        <v>70.24</v>
      </c>
      <c r="C12" s="398">
        <v>64.22</v>
      </c>
      <c r="D12" s="398">
        <v>231.78</v>
      </c>
      <c r="E12" s="398">
        <v>1671.51</v>
      </c>
      <c r="F12" s="398">
        <v>119.62</v>
      </c>
    </row>
    <row r="13" spans="1:6" ht="21" customHeight="1">
      <c r="A13" s="398" t="s">
        <v>346</v>
      </c>
      <c r="B13" s="398">
        <f>SUM(B3:B12)</f>
        <v>668.41</v>
      </c>
      <c r="C13" s="398">
        <f>SUM(C3:C12)</f>
        <v>563.66</v>
      </c>
      <c r="D13" s="398">
        <f>SUM(D3:D12)</f>
        <v>3110.0600000000004</v>
      </c>
      <c r="E13" s="398">
        <f>SUM(E3:E12)</f>
        <v>20396.299999999996</v>
      </c>
      <c r="F13" s="398">
        <f>SUM(F3:F12)</f>
        <v>1171.85</v>
      </c>
    </row>
    <row r="14" spans="1:6" ht="37.5" customHeight="1">
      <c r="A14" s="399" t="s">
        <v>347</v>
      </c>
      <c r="B14" s="398">
        <v>66.84</v>
      </c>
      <c r="C14" s="398">
        <v>56.36</v>
      </c>
      <c r="D14" s="398">
        <v>311</v>
      </c>
      <c r="E14" s="398">
        <v>2039.63</v>
      </c>
      <c r="F14" s="398">
        <v>117.18</v>
      </c>
    </row>
    <row r="15" spans="1:6" ht="18" customHeight="1">
      <c r="A15" s="398" t="s">
        <v>348</v>
      </c>
      <c r="B15" s="398">
        <v>59</v>
      </c>
      <c r="C15" s="398">
        <v>56</v>
      </c>
      <c r="D15" s="398">
        <v>215</v>
      </c>
      <c r="E15" s="398">
        <v>1560</v>
      </c>
      <c r="F15" s="398"/>
    </row>
    <row r="16" spans="1:6" ht="20.25" customHeight="1">
      <c r="A16" s="398" t="s">
        <v>349</v>
      </c>
      <c r="B16" s="398">
        <v>7.84</v>
      </c>
      <c r="C16" s="398">
        <v>0.36</v>
      </c>
      <c r="D16" s="398">
        <v>96</v>
      </c>
      <c r="E16" s="398">
        <v>479.63</v>
      </c>
      <c r="F16" s="398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6"/>
  <sheetViews>
    <sheetView zoomScale="150" zoomScaleNormal="150" zoomScalePageLayoutView="0" workbookViewId="0" topLeftCell="A1">
      <selection activeCell="D5" sqref="D5"/>
    </sheetView>
  </sheetViews>
  <sheetFormatPr defaultColWidth="11.375" defaultRowHeight="12.75"/>
  <cols>
    <col min="1" max="1" width="9.125" style="212" customWidth="1"/>
    <col min="2" max="2" width="12.125" style="95" customWidth="1"/>
    <col min="3" max="3" width="8.625" style="26" customWidth="1"/>
    <col min="4" max="5" width="6.125" style="37" customWidth="1"/>
    <col min="6" max="6" width="6.625" style="26" customWidth="1"/>
    <col min="7" max="7" width="7.375" style="26" customWidth="1"/>
    <col min="8" max="8" width="5.625" style="26" customWidth="1"/>
    <col min="9" max="9" width="10.375" style="26" customWidth="1"/>
    <col min="10" max="10" width="7.25390625" style="26" customWidth="1"/>
    <col min="11" max="11" width="7.125" style="26" customWidth="1"/>
    <col min="12" max="12" width="6.00390625" style="26" customWidth="1"/>
    <col min="13" max="13" width="10.25390625" style="26" customWidth="1"/>
    <col min="14" max="14" width="6.875" style="26" customWidth="1"/>
    <col min="15" max="16384" width="11.375" style="26" customWidth="1"/>
  </cols>
  <sheetData>
    <row r="1" spans="1:14" ht="12.75">
      <c r="A1" s="6"/>
      <c r="B1" s="93"/>
      <c r="C1" s="8"/>
      <c r="D1" s="55"/>
      <c r="E1" s="68" t="s">
        <v>36</v>
      </c>
      <c r="F1" s="55"/>
      <c r="G1" s="8"/>
      <c r="H1" s="8"/>
      <c r="I1" s="8"/>
      <c r="J1" s="8"/>
      <c r="K1" s="8"/>
      <c r="L1" s="8"/>
      <c r="M1" s="8"/>
      <c r="N1" s="8"/>
    </row>
    <row r="2" spans="1:14" ht="12.75">
      <c r="A2" s="243" t="s">
        <v>37</v>
      </c>
      <c r="B2" s="350" t="s">
        <v>333</v>
      </c>
      <c r="C2" s="8"/>
      <c r="D2" s="55"/>
      <c r="E2" s="55"/>
      <c r="F2" s="8"/>
      <c r="G2" s="8"/>
      <c r="H2" s="8"/>
      <c r="I2" s="8"/>
      <c r="J2" s="8"/>
      <c r="K2" s="8"/>
      <c r="L2" s="8"/>
      <c r="M2" s="8"/>
      <c r="N2" s="8"/>
    </row>
    <row r="3" spans="1:14" ht="12.75">
      <c r="A3" s="243" t="s">
        <v>38</v>
      </c>
      <c r="B3" s="93" t="s">
        <v>39</v>
      </c>
      <c r="C3" s="8"/>
      <c r="D3" s="55"/>
      <c r="E3" s="55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243" t="s">
        <v>40</v>
      </c>
      <c r="B4" s="52" t="s">
        <v>326</v>
      </c>
      <c r="C4" s="8"/>
      <c r="D4" s="55"/>
      <c r="E4" s="55"/>
      <c r="F4" s="8"/>
      <c r="G4" s="8"/>
      <c r="H4" s="8"/>
      <c r="I4" s="8"/>
      <c r="J4" s="8"/>
      <c r="K4" s="8"/>
      <c r="L4" s="8"/>
      <c r="M4" s="8"/>
      <c r="N4" s="8"/>
    </row>
    <row r="5" spans="1:14" ht="33.75" customHeight="1">
      <c r="A5" s="10" t="s">
        <v>41</v>
      </c>
      <c r="B5" s="130" t="s">
        <v>233</v>
      </c>
      <c r="C5" s="8"/>
      <c r="D5" s="55"/>
      <c r="E5" s="55"/>
      <c r="F5" s="8"/>
      <c r="G5" s="8"/>
      <c r="H5" s="8"/>
      <c r="I5" s="8"/>
      <c r="J5" s="8"/>
      <c r="K5" s="8"/>
      <c r="L5" s="8"/>
      <c r="M5" s="8"/>
      <c r="N5" s="8"/>
    </row>
    <row r="6" spans="1:14" ht="13.5" thickBot="1">
      <c r="A6" s="244"/>
      <c r="B6" s="90" t="s">
        <v>42</v>
      </c>
      <c r="C6" s="69"/>
      <c r="D6" s="97"/>
      <c r="E6" s="97"/>
      <c r="F6" s="69"/>
      <c r="G6" s="69"/>
      <c r="H6" s="69"/>
      <c r="I6" s="69"/>
      <c r="J6" s="69"/>
      <c r="K6" s="69"/>
      <c r="L6" s="69"/>
      <c r="M6" s="69"/>
      <c r="N6" s="69"/>
    </row>
    <row r="7" spans="1:14" ht="33.75" customHeight="1" thickBot="1">
      <c r="A7" s="359" t="s">
        <v>43</v>
      </c>
      <c r="B7" s="360" t="s">
        <v>123</v>
      </c>
      <c r="C7" s="361" t="s">
        <v>44</v>
      </c>
      <c r="D7" s="362" t="s">
        <v>45</v>
      </c>
      <c r="E7" s="363" t="s">
        <v>46</v>
      </c>
      <c r="F7" s="420" t="s">
        <v>47</v>
      </c>
      <c r="G7" s="421"/>
      <c r="H7" s="422"/>
      <c r="I7" s="361" t="s">
        <v>48</v>
      </c>
      <c r="J7" s="420" t="s">
        <v>49</v>
      </c>
      <c r="K7" s="421"/>
      <c r="L7" s="422"/>
      <c r="M7" s="360" t="s">
        <v>50</v>
      </c>
      <c r="N7" s="364"/>
    </row>
    <row r="8" spans="1:14" ht="13.5" thickBot="1">
      <c r="A8" s="245"/>
      <c r="B8" s="117"/>
      <c r="C8" s="70"/>
      <c r="D8" s="98"/>
      <c r="E8" s="98"/>
      <c r="F8" s="365" t="s">
        <v>51</v>
      </c>
      <c r="G8" s="365" t="s">
        <v>52</v>
      </c>
      <c r="H8" s="365" t="s">
        <v>53</v>
      </c>
      <c r="I8" s="365"/>
      <c r="J8" s="365" t="s">
        <v>54</v>
      </c>
      <c r="K8" s="365" t="s">
        <v>55</v>
      </c>
      <c r="L8" s="365" t="s">
        <v>56</v>
      </c>
      <c r="M8" s="365" t="s">
        <v>57</v>
      </c>
      <c r="N8" s="365" t="s">
        <v>58</v>
      </c>
    </row>
    <row r="9" spans="1:14" ht="13.5" thickBot="1">
      <c r="A9" s="249"/>
      <c r="B9" s="366" t="s">
        <v>59</v>
      </c>
      <c r="C9" s="334">
        <v>0.2</v>
      </c>
      <c r="D9" s="234"/>
      <c r="E9" s="234"/>
      <c r="F9" s="237">
        <f>SUM(C9:E9,F10,F19,F25,F26)</f>
        <v>10.8</v>
      </c>
      <c r="G9" s="237">
        <f>SUM(G10,G19,G26)</f>
        <v>9.649999999999999</v>
      </c>
      <c r="H9" s="237">
        <f>SUM(H10,H19,H26)</f>
        <v>44.379999999999995</v>
      </c>
      <c r="I9" s="237">
        <f>SUM(I10,I19,I26)</f>
        <v>296.37</v>
      </c>
      <c r="J9" s="237"/>
      <c r="K9" s="237"/>
      <c r="L9" s="237">
        <f>SUM(L10,L19,L26)</f>
        <v>2.03</v>
      </c>
      <c r="M9" s="235"/>
      <c r="N9" s="236"/>
    </row>
    <row r="10" spans="1:14" ht="21">
      <c r="A10" s="89">
        <v>182</v>
      </c>
      <c r="B10" s="248" t="s">
        <v>316</v>
      </c>
      <c r="C10" s="91">
        <v>150</v>
      </c>
      <c r="D10" s="113"/>
      <c r="E10" s="113"/>
      <c r="F10" s="91">
        <v>5.5</v>
      </c>
      <c r="G10" s="226">
        <v>6.55</v>
      </c>
      <c r="H10" s="226">
        <v>19.68</v>
      </c>
      <c r="I10" s="226">
        <v>165.62</v>
      </c>
      <c r="J10" s="226"/>
      <c r="K10" s="226"/>
      <c r="L10" s="226">
        <v>1.63</v>
      </c>
      <c r="M10" s="226"/>
      <c r="N10" s="226"/>
    </row>
    <row r="11" spans="1:14" ht="12.75">
      <c r="A11" s="6"/>
      <c r="B11" s="93" t="s">
        <v>141</v>
      </c>
      <c r="C11" s="30"/>
      <c r="D11" s="33">
        <v>18</v>
      </c>
      <c r="E11" s="33">
        <v>18</v>
      </c>
      <c r="F11" s="30"/>
      <c r="G11" s="7"/>
      <c r="H11" s="7"/>
      <c r="I11" s="7"/>
      <c r="J11" s="7"/>
      <c r="K11" s="7"/>
      <c r="L11" s="7"/>
      <c r="M11" s="7"/>
      <c r="N11" s="7"/>
    </row>
    <row r="12" spans="1:14" ht="12.75">
      <c r="A12" s="6"/>
      <c r="B12" s="93" t="s">
        <v>61</v>
      </c>
      <c r="C12" s="30"/>
      <c r="D12" s="33">
        <v>100</v>
      </c>
      <c r="E12" s="33">
        <v>100</v>
      </c>
      <c r="F12" s="30"/>
      <c r="G12" s="7"/>
      <c r="H12" s="7"/>
      <c r="I12" s="7"/>
      <c r="J12" s="7"/>
      <c r="K12" s="7"/>
      <c r="L12" s="7"/>
      <c r="M12" s="7"/>
      <c r="N12" s="7"/>
    </row>
    <row r="13" spans="1:14" ht="12.75">
      <c r="A13" s="6"/>
      <c r="B13" s="93" t="s">
        <v>76</v>
      </c>
      <c r="C13" s="30"/>
      <c r="D13" s="33">
        <v>4</v>
      </c>
      <c r="E13" s="33">
        <v>4</v>
      </c>
      <c r="F13" s="30"/>
      <c r="G13" s="7"/>
      <c r="H13" s="7"/>
      <c r="I13" s="7"/>
      <c r="J13" s="7"/>
      <c r="K13" s="7"/>
      <c r="L13" s="7"/>
      <c r="M13" s="7"/>
      <c r="N13" s="7"/>
    </row>
    <row r="14" spans="1:14" ht="12.75">
      <c r="A14" s="6"/>
      <c r="B14" s="93" t="s">
        <v>35</v>
      </c>
      <c r="C14" s="30"/>
      <c r="D14" s="33">
        <v>0.5</v>
      </c>
      <c r="E14" s="33">
        <v>0.5</v>
      </c>
      <c r="F14" s="30"/>
      <c r="G14" s="7"/>
      <c r="H14" s="7"/>
      <c r="I14" s="7"/>
      <c r="J14" s="7"/>
      <c r="K14" s="7"/>
      <c r="L14" s="7"/>
      <c r="M14" s="7"/>
      <c r="N14" s="7"/>
    </row>
    <row r="15" spans="1:14" ht="12.75">
      <c r="A15" s="6"/>
      <c r="B15" s="93" t="s">
        <v>110</v>
      </c>
      <c r="C15" s="30"/>
      <c r="D15" s="33">
        <v>16.5</v>
      </c>
      <c r="E15" s="33">
        <v>16.5</v>
      </c>
      <c r="F15" s="30"/>
      <c r="G15" s="7"/>
      <c r="H15" s="7"/>
      <c r="I15" s="7"/>
      <c r="J15" s="7"/>
      <c r="K15" s="7"/>
      <c r="L15" s="7"/>
      <c r="M15" s="7"/>
      <c r="N15" s="7"/>
    </row>
    <row r="16" spans="1:14" ht="12.75">
      <c r="A16" s="6"/>
      <c r="B16" s="93" t="s">
        <v>62</v>
      </c>
      <c r="C16" s="30"/>
      <c r="D16" s="33">
        <v>4</v>
      </c>
      <c r="E16" s="33">
        <v>4</v>
      </c>
      <c r="F16" s="30"/>
      <c r="G16" s="7"/>
      <c r="H16" s="7"/>
      <c r="I16" s="7"/>
      <c r="J16" s="7"/>
      <c r="K16" s="7"/>
      <c r="L16" s="7"/>
      <c r="M16" s="7"/>
      <c r="N16" s="7"/>
    </row>
    <row r="17" spans="1:14" ht="12.75">
      <c r="A17" s="6"/>
      <c r="B17" s="93"/>
      <c r="C17" s="7"/>
      <c r="D17" s="12"/>
      <c r="E17" s="12"/>
      <c r="F17" s="5"/>
      <c r="G17" s="5"/>
      <c r="H17" s="5"/>
      <c r="I17" s="5"/>
      <c r="J17" s="7"/>
      <c r="K17" s="7"/>
      <c r="L17" s="7"/>
      <c r="M17" s="7"/>
      <c r="N17" s="7"/>
    </row>
    <row r="18" spans="1:14" ht="12.75">
      <c r="A18" s="6"/>
      <c r="B18" s="93"/>
      <c r="C18" s="30"/>
      <c r="D18" s="33"/>
      <c r="E18" s="33"/>
      <c r="F18" s="7"/>
      <c r="G18" s="7"/>
      <c r="H18" s="7"/>
      <c r="I18" s="7"/>
      <c r="J18" s="7"/>
      <c r="K18" s="7"/>
      <c r="L18" s="7"/>
      <c r="M18" s="7"/>
      <c r="N18" s="7"/>
    </row>
    <row r="19" spans="1:14" ht="12.75">
      <c r="A19" s="409">
        <v>14</v>
      </c>
      <c r="B19" s="413" t="s">
        <v>317</v>
      </c>
      <c r="C19" s="410">
        <v>150</v>
      </c>
      <c r="D19" s="411"/>
      <c r="E19" s="411"/>
      <c r="F19" s="406">
        <v>3.2</v>
      </c>
      <c r="G19" s="406">
        <v>2.9</v>
      </c>
      <c r="H19" s="406">
        <v>12.4</v>
      </c>
      <c r="I19" s="406">
        <v>72</v>
      </c>
      <c r="J19" s="406"/>
      <c r="K19" s="406"/>
      <c r="L19" s="406">
        <v>0.4</v>
      </c>
      <c r="M19" s="406"/>
      <c r="N19" s="406"/>
    </row>
    <row r="20" spans="1:14" ht="7.5" customHeight="1">
      <c r="A20" s="409"/>
      <c r="B20" s="414"/>
      <c r="C20" s="410"/>
      <c r="D20" s="411"/>
      <c r="E20" s="411"/>
      <c r="F20" s="406"/>
      <c r="G20" s="406"/>
      <c r="H20" s="406"/>
      <c r="I20" s="406"/>
      <c r="J20" s="406"/>
      <c r="K20" s="406"/>
      <c r="L20" s="406"/>
      <c r="M20" s="406"/>
      <c r="N20" s="406"/>
    </row>
    <row r="21" spans="1:14" ht="3.75" customHeight="1">
      <c r="A21" s="409"/>
      <c r="B21" s="415"/>
      <c r="C21" s="410"/>
      <c r="D21" s="411"/>
      <c r="E21" s="411"/>
      <c r="F21" s="406"/>
      <c r="G21" s="406"/>
      <c r="H21" s="406"/>
      <c r="I21" s="406"/>
      <c r="J21" s="406"/>
      <c r="K21" s="406"/>
      <c r="L21" s="406"/>
      <c r="M21" s="406"/>
      <c r="N21" s="406"/>
    </row>
    <row r="22" spans="1:14" ht="12.75">
      <c r="A22" s="6"/>
      <c r="B22" s="93" t="s">
        <v>104</v>
      </c>
      <c r="C22" s="30"/>
      <c r="D22" s="33">
        <v>1</v>
      </c>
      <c r="E22" s="33">
        <v>1</v>
      </c>
      <c r="F22" s="7"/>
      <c r="G22" s="7"/>
      <c r="H22" s="7"/>
      <c r="I22" s="7"/>
      <c r="J22" s="7"/>
      <c r="K22" s="7"/>
      <c r="L22" s="7"/>
      <c r="M22" s="7"/>
      <c r="N22" s="7"/>
    </row>
    <row r="23" spans="1:14" ht="12.75">
      <c r="A23" s="6"/>
      <c r="B23" s="93" t="s">
        <v>61</v>
      </c>
      <c r="C23" s="30"/>
      <c r="D23" s="33">
        <v>125</v>
      </c>
      <c r="E23" s="33">
        <v>125</v>
      </c>
      <c r="F23" s="7"/>
      <c r="G23" s="30"/>
      <c r="H23" s="30"/>
      <c r="I23" s="30"/>
      <c r="J23" s="30"/>
      <c r="K23" s="30"/>
      <c r="L23" s="30"/>
      <c r="M23" s="30"/>
      <c r="N23" s="7"/>
    </row>
    <row r="24" spans="1:14" ht="12.75">
      <c r="A24" s="6"/>
      <c r="B24" s="93" t="s">
        <v>110</v>
      </c>
      <c r="C24" s="30"/>
      <c r="D24" s="33">
        <v>12</v>
      </c>
      <c r="E24" s="33">
        <v>12</v>
      </c>
      <c r="F24" s="7"/>
      <c r="G24" s="30"/>
      <c r="H24" s="30"/>
      <c r="I24" s="30"/>
      <c r="J24" s="30"/>
      <c r="K24" s="30"/>
      <c r="L24" s="30"/>
      <c r="M24" s="30"/>
      <c r="N24" s="7"/>
    </row>
    <row r="25" spans="1:14" ht="12.75">
      <c r="A25" s="6"/>
      <c r="B25" s="93" t="s">
        <v>62</v>
      </c>
      <c r="C25" s="30"/>
      <c r="D25" s="33">
        <v>9</v>
      </c>
      <c r="E25" s="33">
        <v>9</v>
      </c>
      <c r="F25" s="7"/>
      <c r="G25" s="30"/>
      <c r="H25" s="30"/>
      <c r="I25" s="30"/>
      <c r="J25" s="30"/>
      <c r="K25" s="30"/>
      <c r="L25" s="30"/>
      <c r="M25" s="30"/>
      <c r="N25" s="7"/>
    </row>
    <row r="26" spans="1:14" ht="21">
      <c r="A26" s="6"/>
      <c r="B26" s="94" t="s">
        <v>65</v>
      </c>
      <c r="C26" s="39">
        <v>30</v>
      </c>
      <c r="D26" s="34">
        <v>30</v>
      </c>
      <c r="E26" s="34">
        <v>30</v>
      </c>
      <c r="F26" s="13">
        <v>1.9</v>
      </c>
      <c r="G26" s="29">
        <v>0.2</v>
      </c>
      <c r="H26" s="29">
        <v>12.3</v>
      </c>
      <c r="I26" s="29">
        <v>58.75</v>
      </c>
      <c r="J26" s="29"/>
      <c r="K26" s="29"/>
      <c r="L26" s="29">
        <v>0</v>
      </c>
      <c r="M26" s="29"/>
      <c r="N26" s="13"/>
    </row>
    <row r="27" spans="1:14" ht="12.75">
      <c r="A27" s="6"/>
      <c r="B27" s="93"/>
      <c r="C27" s="7"/>
      <c r="D27" s="12"/>
      <c r="E27" s="12"/>
      <c r="F27" s="7"/>
      <c r="G27" s="30"/>
      <c r="H27" s="30"/>
      <c r="I27" s="30"/>
      <c r="J27" s="30"/>
      <c r="K27" s="30"/>
      <c r="L27" s="30"/>
      <c r="M27" s="30"/>
      <c r="N27" s="7"/>
    </row>
    <row r="28" spans="1:14" s="27" customFormat="1" ht="13.5" thickBot="1">
      <c r="A28" s="6"/>
      <c r="B28" s="93"/>
      <c r="C28" s="7"/>
      <c r="D28" s="12"/>
      <c r="E28" s="12"/>
      <c r="F28" s="7"/>
      <c r="G28" s="30"/>
      <c r="H28" s="30"/>
      <c r="I28" s="30"/>
      <c r="J28" s="30"/>
      <c r="K28" s="30"/>
      <c r="L28" s="30"/>
      <c r="M28" s="30"/>
      <c r="N28" s="7"/>
    </row>
    <row r="29" spans="1:14" ht="13.5" thickBot="1">
      <c r="A29" s="249"/>
      <c r="B29" s="366" t="s">
        <v>106</v>
      </c>
      <c r="C29" s="334">
        <v>0.03</v>
      </c>
      <c r="D29" s="234"/>
      <c r="E29" s="234"/>
      <c r="F29" s="237">
        <f>SUM(F30)</f>
        <v>0.49</v>
      </c>
      <c r="G29" s="237">
        <f aca="true" t="shared" si="0" ref="G29:L29">SUM(G30)</f>
        <v>0.49</v>
      </c>
      <c r="H29" s="237">
        <f t="shared" si="0"/>
        <v>10.6</v>
      </c>
      <c r="I29" s="237">
        <f t="shared" si="0"/>
        <v>57.81</v>
      </c>
      <c r="J29" s="237"/>
      <c r="K29" s="237"/>
      <c r="L29" s="237">
        <f t="shared" si="0"/>
        <v>12.3</v>
      </c>
      <c r="M29" s="237"/>
      <c r="N29" s="236"/>
    </row>
    <row r="30" spans="1:14" ht="21">
      <c r="A30" s="89"/>
      <c r="B30" s="248" t="s">
        <v>318</v>
      </c>
      <c r="C30" s="115">
        <v>123</v>
      </c>
      <c r="D30" s="113">
        <v>140</v>
      </c>
      <c r="E30" s="113">
        <v>123</v>
      </c>
      <c r="F30" s="91">
        <v>0.49</v>
      </c>
      <c r="G30" s="91">
        <v>0.49</v>
      </c>
      <c r="H30" s="91">
        <v>10.6</v>
      </c>
      <c r="I30" s="91">
        <v>57.81</v>
      </c>
      <c r="J30" s="91"/>
      <c r="K30" s="91"/>
      <c r="L30" s="91">
        <v>12.3</v>
      </c>
      <c r="M30" s="91"/>
      <c r="N30" s="226"/>
    </row>
    <row r="31" spans="1:14" ht="12.75">
      <c r="A31" s="6"/>
      <c r="B31" s="131"/>
      <c r="C31" s="18"/>
      <c r="D31" s="12"/>
      <c r="E31" s="12"/>
      <c r="F31" s="7"/>
      <c r="G31" s="30"/>
      <c r="H31" s="30"/>
      <c r="I31" s="30"/>
      <c r="J31" s="30"/>
      <c r="K31" s="30"/>
      <c r="L31" s="30"/>
      <c r="M31" s="30"/>
      <c r="N31" s="7"/>
    </row>
    <row r="32" spans="1:14" ht="13.5" thickBot="1">
      <c r="A32" s="6"/>
      <c r="B32" s="93"/>
      <c r="C32" s="7"/>
      <c r="D32" s="12"/>
      <c r="E32" s="12"/>
      <c r="F32" s="7"/>
      <c r="G32" s="7"/>
      <c r="H32" s="7"/>
      <c r="I32" s="7"/>
      <c r="J32" s="7"/>
      <c r="K32" s="7"/>
      <c r="L32" s="7"/>
      <c r="M32" s="7"/>
      <c r="N32" s="7"/>
    </row>
    <row r="33" spans="1:14" ht="13.5" thickBot="1">
      <c r="A33" s="252"/>
      <c r="B33" s="367" t="s">
        <v>107</v>
      </c>
      <c r="C33" s="335">
        <v>0.31</v>
      </c>
      <c r="D33" s="218"/>
      <c r="E33" s="218"/>
      <c r="F33" s="219">
        <f>SUM(F34:F81)</f>
        <v>35.82</v>
      </c>
      <c r="G33" s="219">
        <f aca="true" t="shared" si="1" ref="G33:L33">SUM(G34:G81)</f>
        <v>21.49</v>
      </c>
      <c r="H33" s="219">
        <f t="shared" si="1"/>
        <v>152.5</v>
      </c>
      <c r="I33" s="219">
        <f t="shared" si="1"/>
        <v>951.0699999999999</v>
      </c>
      <c r="J33" s="219"/>
      <c r="K33" s="219"/>
      <c r="L33" s="219">
        <f t="shared" si="1"/>
        <v>31.94</v>
      </c>
      <c r="M33" s="217"/>
      <c r="N33" s="220"/>
    </row>
    <row r="34" spans="1:14" ht="42">
      <c r="A34" s="250">
        <v>24</v>
      </c>
      <c r="B34" s="251" t="s">
        <v>143</v>
      </c>
      <c r="C34" s="176">
        <v>50</v>
      </c>
      <c r="D34" s="202"/>
      <c r="E34" s="202"/>
      <c r="F34" s="91">
        <v>0.82</v>
      </c>
      <c r="G34" s="91">
        <v>2.05</v>
      </c>
      <c r="H34" s="91">
        <v>4.52</v>
      </c>
      <c r="I34" s="91">
        <v>39.63</v>
      </c>
      <c r="J34" s="199"/>
      <c r="K34" s="199"/>
      <c r="L34" s="199">
        <v>6.6</v>
      </c>
      <c r="M34" s="214"/>
      <c r="N34" s="214"/>
    </row>
    <row r="35" spans="1:14" ht="12.75">
      <c r="A35" s="246"/>
      <c r="B35" s="132" t="s">
        <v>144</v>
      </c>
      <c r="C35" s="44"/>
      <c r="D35" s="34">
        <v>60</v>
      </c>
      <c r="E35" s="34">
        <v>48</v>
      </c>
      <c r="F35" s="44"/>
      <c r="G35" s="30"/>
      <c r="H35" s="34"/>
      <c r="I35" s="64"/>
      <c r="J35" s="44"/>
      <c r="K35" s="44"/>
      <c r="L35" s="44"/>
      <c r="M35" s="41"/>
      <c r="N35" s="41"/>
    </row>
    <row r="36" spans="1:14" ht="12.75">
      <c r="A36" s="246"/>
      <c r="B36" s="132" t="s">
        <v>74</v>
      </c>
      <c r="C36" s="44"/>
      <c r="D36" s="34">
        <v>2</v>
      </c>
      <c r="E36" s="34">
        <v>2</v>
      </c>
      <c r="F36" s="44"/>
      <c r="G36" s="30"/>
      <c r="H36" s="34"/>
      <c r="I36" s="64"/>
      <c r="J36" s="44"/>
      <c r="K36" s="44"/>
      <c r="L36" s="44"/>
      <c r="M36" s="41"/>
      <c r="N36" s="41"/>
    </row>
    <row r="37" spans="1:14" ht="12.75">
      <c r="A37" s="246"/>
      <c r="B37" s="132" t="s">
        <v>135</v>
      </c>
      <c r="C37" s="44"/>
      <c r="D37" s="34">
        <v>1.6</v>
      </c>
      <c r="E37" s="34">
        <v>1</v>
      </c>
      <c r="F37" s="44"/>
      <c r="G37" s="30"/>
      <c r="H37" s="34"/>
      <c r="I37" s="64"/>
      <c r="J37" s="44"/>
      <c r="K37" s="44"/>
      <c r="L37" s="44"/>
      <c r="M37" s="41"/>
      <c r="N37" s="41"/>
    </row>
    <row r="38" spans="1:14" ht="12.75">
      <c r="A38" s="246"/>
      <c r="B38" s="132" t="s">
        <v>35</v>
      </c>
      <c r="C38" s="44"/>
      <c r="D38" s="34">
        <v>0.2</v>
      </c>
      <c r="E38" s="34">
        <v>0.2</v>
      </c>
      <c r="F38" s="44"/>
      <c r="G38" s="30"/>
      <c r="H38" s="34"/>
      <c r="I38" s="64"/>
      <c r="J38" s="44"/>
      <c r="K38" s="44"/>
      <c r="L38" s="44"/>
      <c r="M38" s="41"/>
      <c r="N38" s="41"/>
    </row>
    <row r="39" spans="1:14" ht="12.75">
      <c r="A39" s="246"/>
      <c r="B39" s="132"/>
      <c r="C39" s="44"/>
      <c r="D39" s="35"/>
      <c r="E39" s="35"/>
      <c r="F39" s="44"/>
      <c r="G39" s="44"/>
      <c r="H39" s="44"/>
      <c r="I39" s="44"/>
      <c r="J39" s="44"/>
      <c r="K39" s="44"/>
      <c r="L39" s="44"/>
      <c r="M39" s="41"/>
      <c r="N39" s="41"/>
    </row>
    <row r="40" spans="1:14" ht="12.75">
      <c r="A40" s="6"/>
      <c r="B40" s="93"/>
      <c r="C40" s="4"/>
      <c r="D40" s="12"/>
      <c r="E40" s="12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412">
        <v>209</v>
      </c>
      <c r="B41" s="416" t="s">
        <v>319</v>
      </c>
      <c r="C41" s="407">
        <v>200</v>
      </c>
      <c r="D41" s="419"/>
      <c r="E41" s="419"/>
      <c r="F41" s="407">
        <v>10.94</v>
      </c>
      <c r="G41" s="407">
        <v>7.58</v>
      </c>
      <c r="H41" s="407">
        <v>71.75</v>
      </c>
      <c r="I41" s="407">
        <v>401.11</v>
      </c>
      <c r="J41" s="407"/>
      <c r="K41" s="407"/>
      <c r="L41" s="407">
        <v>10.49</v>
      </c>
      <c r="M41" s="400"/>
      <c r="N41" s="400"/>
    </row>
    <row r="42" spans="1:14" ht="12.75">
      <c r="A42" s="412"/>
      <c r="B42" s="417"/>
      <c r="C42" s="407"/>
      <c r="D42" s="419"/>
      <c r="E42" s="419"/>
      <c r="F42" s="407"/>
      <c r="G42" s="407"/>
      <c r="H42" s="407"/>
      <c r="I42" s="407"/>
      <c r="J42" s="407"/>
      <c r="K42" s="407"/>
      <c r="L42" s="407"/>
      <c r="M42" s="400"/>
      <c r="N42" s="400"/>
    </row>
    <row r="43" spans="1:14" ht="12.75">
      <c r="A43" s="412"/>
      <c r="B43" s="418"/>
      <c r="C43" s="407"/>
      <c r="D43" s="419"/>
      <c r="E43" s="419"/>
      <c r="F43" s="407"/>
      <c r="G43" s="407"/>
      <c r="H43" s="407"/>
      <c r="I43" s="407"/>
      <c r="J43" s="407"/>
      <c r="K43" s="407"/>
      <c r="L43" s="407"/>
      <c r="M43" s="400"/>
      <c r="N43" s="400"/>
    </row>
    <row r="44" spans="1:14" ht="12.75">
      <c r="A44" s="246"/>
      <c r="B44" s="132" t="s">
        <v>99</v>
      </c>
      <c r="C44" s="63"/>
      <c r="D44" s="42"/>
      <c r="E44" s="42"/>
      <c r="F44" s="7"/>
      <c r="G44" s="7"/>
      <c r="H44" s="41"/>
      <c r="I44" s="41"/>
      <c r="J44" s="41"/>
      <c r="K44" s="41"/>
      <c r="L44" s="41"/>
      <c r="M44" s="41"/>
      <c r="N44" s="41"/>
    </row>
    <row r="45" spans="1:14" ht="12.75">
      <c r="A45" s="246"/>
      <c r="B45" s="132" t="s">
        <v>91</v>
      </c>
      <c r="C45" s="63"/>
      <c r="D45" s="35">
        <v>129</v>
      </c>
      <c r="E45" s="35">
        <v>97</v>
      </c>
      <c r="F45" s="7"/>
      <c r="G45" s="7"/>
      <c r="H45" s="41"/>
      <c r="I45" s="41"/>
      <c r="J45" s="41"/>
      <c r="K45" s="41"/>
      <c r="L45" s="41"/>
      <c r="M45" s="41"/>
      <c r="N45" s="41"/>
    </row>
    <row r="46" spans="1:14" ht="12.75">
      <c r="A46" s="246"/>
      <c r="B46" s="132" t="s">
        <v>69</v>
      </c>
      <c r="C46" s="63"/>
      <c r="D46" s="35">
        <v>139</v>
      </c>
      <c r="E46" s="35">
        <v>97</v>
      </c>
      <c r="F46" s="7"/>
      <c r="G46" s="7"/>
      <c r="H46" s="41"/>
      <c r="I46" s="41"/>
      <c r="J46" s="41"/>
      <c r="K46" s="41"/>
      <c r="L46" s="41"/>
      <c r="M46" s="41"/>
      <c r="N46" s="41"/>
    </row>
    <row r="47" spans="1:14" ht="30.75" customHeight="1">
      <c r="A47" s="246"/>
      <c r="B47" s="132" t="s">
        <v>70</v>
      </c>
      <c r="C47" s="63"/>
      <c r="D47" s="35">
        <v>150</v>
      </c>
      <c r="E47" s="35">
        <v>97</v>
      </c>
      <c r="F47" s="7"/>
      <c r="G47" s="7"/>
      <c r="H47" s="41"/>
      <c r="I47" s="41"/>
      <c r="J47" s="41"/>
      <c r="K47" s="41"/>
      <c r="L47" s="41"/>
      <c r="M47" s="41"/>
      <c r="N47" s="41"/>
    </row>
    <row r="48" spans="1:14" ht="12.75">
      <c r="A48" s="246"/>
      <c r="B48" s="132" t="s">
        <v>71</v>
      </c>
      <c r="C48" s="63"/>
      <c r="D48" s="35">
        <v>162</v>
      </c>
      <c r="E48" s="35">
        <v>97</v>
      </c>
      <c r="F48" s="7"/>
      <c r="G48" s="7"/>
      <c r="H48" s="41"/>
      <c r="I48" s="41"/>
      <c r="J48" s="41"/>
      <c r="K48" s="41"/>
      <c r="L48" s="41"/>
      <c r="M48" s="41"/>
      <c r="N48" s="41"/>
    </row>
    <row r="49" spans="1:14" ht="12.75">
      <c r="A49" s="246"/>
      <c r="B49" s="132" t="s">
        <v>93</v>
      </c>
      <c r="C49" s="63"/>
      <c r="D49" s="35">
        <v>30</v>
      </c>
      <c r="E49" s="35">
        <v>22</v>
      </c>
      <c r="F49" s="7"/>
      <c r="G49" s="7"/>
      <c r="H49" s="41"/>
      <c r="I49" s="41"/>
      <c r="J49" s="41"/>
      <c r="K49" s="41"/>
      <c r="L49" s="41"/>
      <c r="M49" s="41"/>
      <c r="N49" s="41"/>
    </row>
    <row r="50" spans="1:14" ht="12.75">
      <c r="A50" s="246"/>
      <c r="B50" s="132" t="s">
        <v>97</v>
      </c>
      <c r="C50" s="63"/>
      <c r="D50" s="35">
        <v>20</v>
      </c>
      <c r="E50" s="35">
        <v>16</v>
      </c>
      <c r="F50" s="7"/>
      <c r="G50" s="7"/>
      <c r="H50" s="41"/>
      <c r="I50" s="41"/>
      <c r="J50" s="41"/>
      <c r="K50" s="41"/>
      <c r="L50" s="41"/>
      <c r="M50" s="41"/>
      <c r="N50" s="41"/>
    </row>
    <row r="51" spans="1:14" ht="12.75">
      <c r="A51" s="246"/>
      <c r="B51" s="132" t="s">
        <v>89</v>
      </c>
      <c r="C51" s="63"/>
      <c r="D51" s="35">
        <v>21</v>
      </c>
      <c r="E51" s="35">
        <v>16</v>
      </c>
      <c r="F51" s="7"/>
      <c r="G51" s="7"/>
      <c r="H51" s="41"/>
      <c r="I51" s="41"/>
      <c r="J51" s="41"/>
      <c r="K51" s="41"/>
      <c r="L51" s="41"/>
      <c r="M51" s="41"/>
      <c r="N51" s="41"/>
    </row>
    <row r="52" spans="1:14" ht="12.75">
      <c r="A52" s="246"/>
      <c r="B52" s="132" t="s">
        <v>76</v>
      </c>
      <c r="C52" s="63"/>
      <c r="D52" s="35">
        <v>1</v>
      </c>
      <c r="E52" s="35">
        <v>1</v>
      </c>
      <c r="F52" s="7"/>
      <c r="G52" s="7"/>
      <c r="H52" s="41"/>
      <c r="I52" s="41"/>
      <c r="J52" s="41"/>
      <c r="K52" s="41"/>
      <c r="L52" s="41"/>
      <c r="M52" s="41"/>
      <c r="N52" s="41"/>
    </row>
    <row r="53" spans="1:14" ht="12.75">
      <c r="A53" s="246"/>
      <c r="B53" s="132" t="s">
        <v>78</v>
      </c>
      <c r="C53" s="63"/>
      <c r="D53" s="35">
        <v>18</v>
      </c>
      <c r="E53" s="35">
        <v>14</v>
      </c>
      <c r="F53" s="7"/>
      <c r="G53" s="7"/>
      <c r="H53" s="41"/>
      <c r="I53" s="41"/>
      <c r="J53" s="41"/>
      <c r="K53" s="41"/>
      <c r="L53" s="41"/>
      <c r="M53" s="41"/>
      <c r="N53" s="41"/>
    </row>
    <row r="54" spans="1:14" ht="12.75">
      <c r="A54" s="6"/>
      <c r="B54" s="132" t="s">
        <v>74</v>
      </c>
      <c r="C54" s="63"/>
      <c r="D54" s="35">
        <v>3</v>
      </c>
      <c r="E54" s="35">
        <v>3</v>
      </c>
      <c r="F54" s="7"/>
      <c r="G54" s="7"/>
      <c r="H54" s="41"/>
      <c r="I54" s="41"/>
      <c r="J54" s="41"/>
      <c r="K54" s="41"/>
      <c r="L54" s="41"/>
      <c r="M54" s="41"/>
      <c r="N54" s="41"/>
    </row>
    <row r="55" spans="1:14" ht="12.75">
      <c r="A55" s="246"/>
      <c r="B55" s="132" t="s">
        <v>145</v>
      </c>
      <c r="C55" s="63"/>
      <c r="D55" s="35">
        <v>1.6</v>
      </c>
      <c r="E55" s="35">
        <v>1</v>
      </c>
      <c r="F55" s="7"/>
      <c r="G55" s="7"/>
      <c r="H55" s="41"/>
      <c r="I55" s="41"/>
      <c r="J55" s="13"/>
      <c r="K55" s="13"/>
      <c r="L55" s="41"/>
      <c r="M55" s="41"/>
      <c r="N55" s="41"/>
    </row>
    <row r="56" spans="1:14" ht="12.75">
      <c r="A56" s="246"/>
      <c r="B56" s="132" t="s">
        <v>110</v>
      </c>
      <c r="C56" s="63"/>
      <c r="D56" s="35"/>
      <c r="E56" s="35"/>
      <c r="F56" s="7"/>
      <c r="G56" s="7"/>
      <c r="H56" s="41"/>
      <c r="I56" s="41"/>
      <c r="J56" s="41"/>
      <c r="K56" s="41"/>
      <c r="L56" s="41"/>
      <c r="M56" s="41"/>
      <c r="N56" s="41"/>
    </row>
    <row r="57" spans="1:14" ht="12.75">
      <c r="A57" s="246"/>
      <c r="B57" s="132" t="s">
        <v>35</v>
      </c>
      <c r="C57" s="63"/>
      <c r="D57" s="35">
        <v>0.5</v>
      </c>
      <c r="E57" s="35">
        <v>0.5</v>
      </c>
      <c r="F57" s="7"/>
      <c r="G57" s="7"/>
      <c r="H57" s="41"/>
      <c r="I57" s="41"/>
      <c r="J57" s="41"/>
      <c r="K57" s="41"/>
      <c r="L57" s="41"/>
      <c r="M57" s="41"/>
      <c r="N57" s="41"/>
    </row>
    <row r="58" spans="1:14" ht="12.75">
      <c r="A58" s="6"/>
      <c r="B58" s="93"/>
      <c r="C58" s="4"/>
      <c r="D58" s="12"/>
      <c r="E58" s="12"/>
      <c r="F58" s="7"/>
      <c r="G58" s="7"/>
      <c r="H58" s="7"/>
      <c r="I58" s="7"/>
      <c r="J58" s="7"/>
      <c r="K58" s="7"/>
      <c r="L58" s="7"/>
      <c r="M58" s="7"/>
      <c r="N58" s="7"/>
    </row>
    <row r="59" spans="1:14" ht="42">
      <c r="A59" s="246">
        <v>487</v>
      </c>
      <c r="B59" s="133" t="s">
        <v>320</v>
      </c>
      <c r="C59" s="29">
        <v>120</v>
      </c>
      <c r="D59" s="46"/>
      <c r="E59" s="42"/>
      <c r="F59" s="41">
        <v>17.44</v>
      </c>
      <c r="G59" s="41">
        <v>8.18</v>
      </c>
      <c r="H59" s="41">
        <v>9.95</v>
      </c>
      <c r="I59" s="41">
        <v>185.03</v>
      </c>
      <c r="J59" s="41"/>
      <c r="K59" s="41"/>
      <c r="L59" s="41">
        <v>14.83</v>
      </c>
      <c r="M59" s="41"/>
      <c r="N59" s="41"/>
    </row>
    <row r="60" spans="1:14" ht="12.75">
      <c r="A60" s="246"/>
      <c r="B60" s="132" t="s">
        <v>146</v>
      </c>
      <c r="C60" s="13"/>
      <c r="D60" s="36">
        <v>120</v>
      </c>
      <c r="E60" s="36">
        <v>80</v>
      </c>
      <c r="F60" s="41"/>
      <c r="G60" s="41"/>
      <c r="H60" s="41"/>
      <c r="I60" s="41"/>
      <c r="J60" s="41"/>
      <c r="K60" s="41"/>
      <c r="L60" s="41"/>
      <c r="M60" s="41"/>
      <c r="N60" s="41"/>
    </row>
    <row r="61" spans="1:14" ht="12.75">
      <c r="A61" s="246"/>
      <c r="B61" s="132" t="s">
        <v>139</v>
      </c>
      <c r="C61" s="63"/>
      <c r="D61" s="36">
        <v>60</v>
      </c>
      <c r="E61" s="36">
        <v>48</v>
      </c>
      <c r="F61" s="41"/>
      <c r="G61" s="41"/>
      <c r="H61" s="41"/>
      <c r="I61" s="41"/>
      <c r="J61" s="41"/>
      <c r="K61" s="41"/>
      <c r="L61" s="41"/>
      <c r="M61" s="41"/>
      <c r="N61" s="41"/>
    </row>
    <row r="62" spans="1:14" ht="12.75">
      <c r="A62" s="246"/>
      <c r="B62" s="132" t="s">
        <v>147</v>
      </c>
      <c r="C62" s="63"/>
      <c r="D62" s="36">
        <v>40</v>
      </c>
      <c r="E62" s="36">
        <v>32</v>
      </c>
      <c r="F62" s="41"/>
      <c r="G62" s="41"/>
      <c r="H62" s="41"/>
      <c r="I62" s="41"/>
      <c r="J62" s="41"/>
      <c r="K62" s="41"/>
      <c r="L62" s="41"/>
      <c r="M62" s="41"/>
      <c r="N62" s="41"/>
    </row>
    <row r="63" spans="1:14" ht="12.75">
      <c r="A63" s="246"/>
      <c r="B63" s="132" t="s">
        <v>128</v>
      </c>
      <c r="C63" s="63"/>
      <c r="D63" s="36">
        <v>1</v>
      </c>
      <c r="E63" s="36">
        <v>1</v>
      </c>
      <c r="F63" s="41"/>
      <c r="G63" s="41"/>
      <c r="H63" s="41"/>
      <c r="I63" s="41"/>
      <c r="J63" s="41"/>
      <c r="K63" s="41"/>
      <c r="L63" s="41"/>
      <c r="M63" s="41"/>
      <c r="N63" s="41"/>
    </row>
    <row r="64" spans="1:14" ht="12.75">
      <c r="A64" s="246"/>
      <c r="B64" s="132" t="s">
        <v>148</v>
      </c>
      <c r="C64" s="63"/>
      <c r="D64" s="35"/>
      <c r="E64" s="35"/>
      <c r="F64" s="41"/>
      <c r="G64" s="41"/>
      <c r="H64" s="41"/>
      <c r="I64" s="41"/>
      <c r="J64" s="41"/>
      <c r="K64" s="41"/>
      <c r="L64" s="41"/>
      <c r="M64" s="41"/>
      <c r="N64" s="41"/>
    </row>
    <row r="65" spans="1:14" ht="12.75">
      <c r="A65" s="246"/>
      <c r="B65" s="132" t="s">
        <v>61</v>
      </c>
      <c r="C65" s="63"/>
      <c r="D65" s="36">
        <v>20</v>
      </c>
      <c r="E65" s="36">
        <v>20</v>
      </c>
      <c r="F65" s="41"/>
      <c r="G65" s="41"/>
      <c r="H65" s="41"/>
      <c r="I65" s="41"/>
      <c r="J65" s="41"/>
      <c r="K65" s="41"/>
      <c r="L65" s="41"/>
      <c r="M65" s="41"/>
      <c r="N65" s="41"/>
    </row>
    <row r="66" spans="1:14" ht="12.75">
      <c r="A66" s="246"/>
      <c r="B66" s="132" t="s">
        <v>76</v>
      </c>
      <c r="C66" s="63"/>
      <c r="D66" s="36">
        <v>2</v>
      </c>
      <c r="E66" s="36">
        <v>2</v>
      </c>
      <c r="F66" s="41"/>
      <c r="G66" s="41"/>
      <c r="H66" s="41"/>
      <c r="I66" s="41"/>
      <c r="J66" s="41"/>
      <c r="K66" s="41"/>
      <c r="L66" s="41"/>
      <c r="M66" s="41"/>
      <c r="N66" s="41"/>
    </row>
    <row r="67" spans="1:14" ht="12.75">
      <c r="A67" s="246"/>
      <c r="B67" s="132" t="s">
        <v>100</v>
      </c>
      <c r="C67" s="63"/>
      <c r="D67" s="36">
        <v>4</v>
      </c>
      <c r="E67" s="36">
        <v>4</v>
      </c>
      <c r="F67" s="41"/>
      <c r="G67" s="41"/>
      <c r="H67" s="41"/>
      <c r="I67" s="41"/>
      <c r="J67" s="41"/>
      <c r="K67" s="41"/>
      <c r="L67" s="41"/>
      <c r="M67" s="41"/>
      <c r="N67" s="41"/>
    </row>
    <row r="68" spans="1:14" ht="12.75">
      <c r="A68" s="246"/>
      <c r="B68" s="132" t="s">
        <v>92</v>
      </c>
      <c r="C68" s="63"/>
      <c r="D68" s="36">
        <v>6</v>
      </c>
      <c r="E68" s="36">
        <v>6</v>
      </c>
      <c r="F68" s="41"/>
      <c r="G68" s="41"/>
      <c r="H68" s="41"/>
      <c r="I68" s="41"/>
      <c r="J68" s="41"/>
      <c r="K68" s="41"/>
      <c r="L68" s="41"/>
      <c r="M68" s="41"/>
      <c r="N68" s="41"/>
    </row>
    <row r="69" spans="1:14" ht="12.75">
      <c r="A69" s="246"/>
      <c r="B69" s="132"/>
      <c r="C69" s="63"/>
      <c r="D69" s="42"/>
      <c r="E69" s="42"/>
      <c r="F69" s="41"/>
      <c r="G69" s="41"/>
      <c r="H69" s="41"/>
      <c r="I69" s="41"/>
      <c r="J69" s="41"/>
      <c r="K69" s="41"/>
      <c r="L69" s="41"/>
      <c r="M69" s="41"/>
      <c r="N69" s="41"/>
    </row>
    <row r="70" spans="1:14" ht="12.75">
      <c r="A70" s="246"/>
      <c r="B70" s="132"/>
      <c r="C70" s="63"/>
      <c r="D70" s="42"/>
      <c r="E70" s="42"/>
      <c r="F70" s="41"/>
      <c r="G70" s="41"/>
      <c r="H70" s="41"/>
      <c r="I70" s="41"/>
      <c r="J70" s="41"/>
      <c r="K70" s="41"/>
      <c r="L70" s="41"/>
      <c r="M70" s="41"/>
      <c r="N70" s="41"/>
    </row>
    <row r="71" spans="1:14" ht="21">
      <c r="A71" s="246">
        <v>164</v>
      </c>
      <c r="B71" s="133" t="s">
        <v>321</v>
      </c>
      <c r="C71" s="29">
        <v>120</v>
      </c>
      <c r="D71" s="35"/>
      <c r="E71" s="35"/>
      <c r="F71" s="44">
        <v>2.83</v>
      </c>
      <c r="G71" s="44">
        <v>3.3</v>
      </c>
      <c r="H71" s="44">
        <v>29.65</v>
      </c>
      <c r="I71" s="44">
        <v>159.64</v>
      </c>
      <c r="J71" s="44"/>
      <c r="K71" s="44"/>
      <c r="L71" s="44">
        <v>0.02</v>
      </c>
      <c r="M71" s="41"/>
      <c r="N71" s="41"/>
    </row>
    <row r="72" spans="1:14" ht="12.75">
      <c r="A72" s="246"/>
      <c r="B72" s="132" t="s">
        <v>114</v>
      </c>
      <c r="C72" s="44"/>
      <c r="D72" s="35">
        <v>40</v>
      </c>
      <c r="E72" s="35">
        <v>40</v>
      </c>
      <c r="F72" s="44"/>
      <c r="G72" s="44"/>
      <c r="H72" s="44"/>
      <c r="I72" s="44"/>
      <c r="J72" s="44"/>
      <c r="K72" s="44"/>
      <c r="L72" s="44"/>
      <c r="M72" s="41"/>
      <c r="N72" s="41"/>
    </row>
    <row r="73" spans="1:14" ht="12.75">
      <c r="A73" s="246"/>
      <c r="B73" s="132" t="s">
        <v>129</v>
      </c>
      <c r="C73" s="44"/>
      <c r="D73" s="35">
        <v>4</v>
      </c>
      <c r="E73" s="35">
        <v>4</v>
      </c>
      <c r="F73" s="44"/>
      <c r="G73" s="44"/>
      <c r="H73" s="44"/>
      <c r="I73" s="44"/>
      <c r="J73" s="44"/>
      <c r="K73" s="44"/>
      <c r="L73" s="44"/>
      <c r="M73" s="41"/>
      <c r="N73" s="41"/>
    </row>
    <row r="74" spans="1:14" ht="12.75">
      <c r="A74" s="6"/>
      <c r="B74" s="93"/>
      <c r="C74" s="30"/>
      <c r="D74" s="33"/>
      <c r="E74" s="33"/>
      <c r="F74" s="30"/>
      <c r="G74" s="30"/>
      <c r="H74" s="30"/>
      <c r="I74" s="30"/>
      <c r="J74" s="30"/>
      <c r="K74" s="30"/>
      <c r="L74" s="30"/>
      <c r="M74" s="7"/>
      <c r="N74" s="7"/>
    </row>
    <row r="75" spans="1:14" ht="12.75">
      <c r="A75" s="6"/>
      <c r="B75" s="93"/>
      <c r="C75" s="4"/>
      <c r="D75" s="12"/>
      <c r="E75" s="12"/>
      <c r="F75" s="7"/>
      <c r="G75" s="7"/>
      <c r="H75" s="7"/>
      <c r="I75" s="7"/>
      <c r="J75" s="7"/>
      <c r="K75" s="7"/>
      <c r="L75" s="7"/>
      <c r="M75" s="7"/>
      <c r="N75" s="7"/>
    </row>
    <row r="76" spans="1:14" ht="12.75">
      <c r="A76" s="6">
        <v>268</v>
      </c>
      <c r="B76" s="131" t="s">
        <v>322</v>
      </c>
      <c r="C76" s="39">
        <v>180</v>
      </c>
      <c r="D76" s="33"/>
      <c r="E76" s="33"/>
      <c r="F76" s="30">
        <v>0.39</v>
      </c>
      <c r="G76" s="30">
        <v>0.06</v>
      </c>
      <c r="H76" s="30">
        <v>16.95</v>
      </c>
      <c r="I76" s="30">
        <v>71.66</v>
      </c>
      <c r="J76" s="30"/>
      <c r="K76" s="30"/>
      <c r="L76" s="30">
        <v>0</v>
      </c>
      <c r="M76" s="7"/>
      <c r="N76" s="7"/>
    </row>
    <row r="77" spans="1:14" ht="33.75">
      <c r="A77" s="6"/>
      <c r="B77" s="134" t="s">
        <v>337</v>
      </c>
      <c r="C77" s="30"/>
      <c r="D77" s="33">
        <v>12</v>
      </c>
      <c r="E77" s="33">
        <v>12</v>
      </c>
      <c r="F77" s="30"/>
      <c r="G77" s="30"/>
      <c r="H77" s="30"/>
      <c r="I77" s="30"/>
      <c r="J77" s="30"/>
      <c r="K77" s="30"/>
      <c r="L77" s="30"/>
      <c r="M77" s="7"/>
      <c r="N77" s="7"/>
    </row>
    <row r="78" spans="1:14" ht="12.75">
      <c r="A78" s="6"/>
      <c r="B78" s="93" t="s">
        <v>137</v>
      </c>
      <c r="C78" s="30"/>
      <c r="D78" s="33">
        <v>10</v>
      </c>
      <c r="E78" s="33">
        <v>10</v>
      </c>
      <c r="F78" s="30"/>
      <c r="G78" s="30"/>
      <c r="H78" s="30"/>
      <c r="I78" s="30"/>
      <c r="J78" s="30"/>
      <c r="K78" s="30"/>
      <c r="L78" s="30"/>
      <c r="M78" s="7"/>
      <c r="N78" s="7"/>
    </row>
    <row r="79" spans="1:14" ht="12.75">
      <c r="A79" s="6"/>
      <c r="B79" s="93"/>
      <c r="C79" s="4"/>
      <c r="D79" s="12"/>
      <c r="E79" s="12"/>
      <c r="F79" s="7"/>
      <c r="G79" s="7"/>
      <c r="H79" s="7"/>
      <c r="I79" s="7"/>
      <c r="J79" s="7"/>
      <c r="K79" s="7"/>
      <c r="L79" s="7"/>
      <c r="M79" s="7"/>
      <c r="N79" s="7"/>
    </row>
    <row r="80" spans="1:14" ht="12.75">
      <c r="A80" s="6"/>
      <c r="B80" s="132"/>
      <c r="C80" s="4"/>
      <c r="D80" s="42"/>
      <c r="E80" s="12"/>
      <c r="F80" s="7"/>
      <c r="G80" s="7"/>
      <c r="H80" s="7"/>
      <c r="I80" s="7"/>
      <c r="J80" s="7"/>
      <c r="K80" s="7"/>
      <c r="L80" s="7"/>
      <c r="M80" s="7"/>
      <c r="N80" s="7"/>
    </row>
    <row r="81" spans="1:14" ht="37.5" customHeight="1">
      <c r="A81" s="6"/>
      <c r="B81" s="131" t="s">
        <v>65</v>
      </c>
      <c r="C81" s="39">
        <v>40</v>
      </c>
      <c r="D81" s="34">
        <v>40</v>
      </c>
      <c r="E81" s="34">
        <v>40</v>
      </c>
      <c r="F81" s="29">
        <v>3.4</v>
      </c>
      <c r="G81" s="29">
        <v>0.32</v>
      </c>
      <c r="H81" s="29">
        <v>19.68</v>
      </c>
      <c r="I81" s="29">
        <v>94</v>
      </c>
      <c r="J81" s="29"/>
      <c r="K81" s="29"/>
      <c r="L81" s="29">
        <v>0</v>
      </c>
      <c r="M81" s="13"/>
      <c r="N81" s="13"/>
    </row>
    <row r="82" spans="1:14" ht="12.75">
      <c r="A82" s="6"/>
      <c r="B82" s="131"/>
      <c r="C82" s="30"/>
      <c r="D82" s="33"/>
      <c r="E82" s="33"/>
      <c r="F82" s="62"/>
      <c r="G82" s="62"/>
      <c r="H82" s="62"/>
      <c r="I82" s="62"/>
      <c r="J82" s="62"/>
      <c r="K82" s="62"/>
      <c r="L82" s="62"/>
      <c r="M82" s="14"/>
      <c r="N82" s="14"/>
    </row>
    <row r="83" spans="1:14" ht="13.5" thickBot="1">
      <c r="A83" s="6"/>
      <c r="B83" s="93"/>
      <c r="C83" s="4"/>
      <c r="D83" s="12"/>
      <c r="E83" s="12"/>
      <c r="F83" s="7"/>
      <c r="G83" s="7"/>
      <c r="H83" s="7"/>
      <c r="I83" s="15"/>
      <c r="J83" s="7"/>
      <c r="K83" s="7"/>
      <c r="L83" s="7"/>
      <c r="M83" s="7"/>
      <c r="N83" s="7"/>
    </row>
    <row r="84" spans="1:14" ht="13.5" thickBot="1">
      <c r="A84" s="249"/>
      <c r="B84" s="366" t="s">
        <v>80</v>
      </c>
      <c r="C84" s="333">
        <v>0.2</v>
      </c>
      <c r="D84" s="234"/>
      <c r="E84" s="234"/>
      <c r="F84" s="237">
        <f>SUM(F85,F95)</f>
        <v>7.16</v>
      </c>
      <c r="G84" s="237">
        <f>SUM(G85,G95)</f>
        <v>10</v>
      </c>
      <c r="H84" s="237">
        <f>SUM(H85,H95)</f>
        <v>33.04</v>
      </c>
      <c r="I84" s="237">
        <f>SUM(I85,I95)</f>
        <v>252.62</v>
      </c>
      <c r="J84" s="237"/>
      <c r="K84" s="237"/>
      <c r="L84" s="237">
        <f>SUM(L85,L95)</f>
        <v>0.27</v>
      </c>
      <c r="M84" s="235"/>
      <c r="N84" s="236"/>
    </row>
    <row r="85" spans="1:14" s="27" customFormat="1" ht="21">
      <c r="A85" s="89" t="s">
        <v>328</v>
      </c>
      <c r="B85" s="248" t="s">
        <v>323</v>
      </c>
      <c r="C85" s="91">
        <v>60</v>
      </c>
      <c r="D85" s="238"/>
      <c r="E85" s="238"/>
      <c r="F85" s="91">
        <v>4.76</v>
      </c>
      <c r="G85" s="91">
        <v>7.5</v>
      </c>
      <c r="H85" s="91">
        <v>23.94</v>
      </c>
      <c r="I85" s="91">
        <v>183.62</v>
      </c>
      <c r="J85" s="91"/>
      <c r="K85" s="91"/>
      <c r="L85" s="91">
        <v>0.27</v>
      </c>
      <c r="M85" s="226"/>
      <c r="N85" s="226"/>
    </row>
    <row r="86" spans="1:14" s="27" customFormat="1" ht="12.75">
      <c r="A86" s="6"/>
      <c r="B86" s="93" t="s">
        <v>81</v>
      </c>
      <c r="C86" s="30"/>
      <c r="D86" s="34">
        <v>0.57</v>
      </c>
      <c r="E86" s="34">
        <v>0.57</v>
      </c>
      <c r="F86" s="30"/>
      <c r="G86" s="30"/>
      <c r="H86" s="30"/>
      <c r="I86" s="30"/>
      <c r="J86" s="30"/>
      <c r="K86" s="30"/>
      <c r="L86" s="30"/>
      <c r="M86" s="7"/>
      <c r="N86" s="7"/>
    </row>
    <row r="87" spans="1:14" ht="12.75">
      <c r="A87" s="6"/>
      <c r="B87" s="93" t="s">
        <v>61</v>
      </c>
      <c r="C87" s="30"/>
      <c r="D87" s="34">
        <v>20</v>
      </c>
      <c r="E87" s="34">
        <v>20</v>
      </c>
      <c r="F87" s="30"/>
      <c r="G87" s="30"/>
      <c r="H87" s="30"/>
      <c r="I87" s="30"/>
      <c r="J87" s="107"/>
      <c r="K87" s="30"/>
      <c r="L87" s="30"/>
      <c r="M87" s="7"/>
      <c r="N87" s="7"/>
    </row>
    <row r="88" spans="1:14" ht="12.75">
      <c r="A88" s="6"/>
      <c r="B88" s="93" t="s">
        <v>82</v>
      </c>
      <c r="C88" s="7"/>
      <c r="D88" s="9" t="s">
        <v>175</v>
      </c>
      <c r="E88" s="9">
        <v>7</v>
      </c>
      <c r="F88" s="7"/>
      <c r="G88" s="7"/>
      <c r="H88" s="7"/>
      <c r="I88" s="7"/>
      <c r="J88" s="7"/>
      <c r="K88" s="7"/>
      <c r="L88" s="7"/>
      <c r="M88" s="7"/>
      <c r="N88" s="7"/>
    </row>
    <row r="89" spans="1:14" ht="12.75">
      <c r="A89" s="6"/>
      <c r="B89" s="93" t="s">
        <v>76</v>
      </c>
      <c r="C89" s="7"/>
      <c r="D89" s="34">
        <v>4</v>
      </c>
      <c r="E89" s="34">
        <v>4</v>
      </c>
      <c r="F89" s="7"/>
      <c r="G89" s="7"/>
      <c r="H89" s="7"/>
      <c r="I89" s="7"/>
      <c r="J89" s="7"/>
      <c r="K89" s="7"/>
      <c r="L89" s="7"/>
      <c r="M89" s="7"/>
      <c r="N89" s="7"/>
    </row>
    <row r="90" spans="1:14" ht="12.75">
      <c r="A90" s="6"/>
      <c r="B90" s="93" t="s">
        <v>62</v>
      </c>
      <c r="C90" s="7"/>
      <c r="D90" s="34">
        <v>3</v>
      </c>
      <c r="E90" s="34">
        <v>3</v>
      </c>
      <c r="F90" s="7"/>
      <c r="G90" s="7"/>
      <c r="H90" s="7"/>
      <c r="I90" s="7"/>
      <c r="J90" s="7"/>
      <c r="K90" s="7"/>
      <c r="L90" s="7"/>
      <c r="M90" s="7"/>
      <c r="N90" s="7"/>
    </row>
    <row r="91" spans="1:14" ht="12.75">
      <c r="A91" s="6"/>
      <c r="B91" s="93" t="s">
        <v>77</v>
      </c>
      <c r="C91" s="7"/>
      <c r="D91" s="33">
        <v>28</v>
      </c>
      <c r="E91" s="33">
        <v>28</v>
      </c>
      <c r="F91" s="7"/>
      <c r="G91" s="7"/>
      <c r="H91" s="7"/>
      <c r="I91" s="7"/>
      <c r="J91" s="7"/>
      <c r="K91" s="7"/>
      <c r="L91" s="7"/>
      <c r="M91" s="7"/>
      <c r="N91" s="7"/>
    </row>
    <row r="92" spans="1:14" ht="12.75">
      <c r="A92" s="6"/>
      <c r="B92" s="93" t="s">
        <v>128</v>
      </c>
      <c r="C92" s="7"/>
      <c r="D92" s="33">
        <v>2</v>
      </c>
      <c r="E92" s="33">
        <v>2</v>
      </c>
      <c r="F92" s="7"/>
      <c r="G92" s="7"/>
      <c r="H92" s="7"/>
      <c r="I92" s="7"/>
      <c r="J92" s="7"/>
      <c r="K92" s="7"/>
      <c r="L92" s="7"/>
      <c r="M92" s="7"/>
      <c r="N92" s="7"/>
    </row>
    <row r="93" spans="1:14" ht="12.75">
      <c r="A93" s="6"/>
      <c r="B93" s="93" t="s">
        <v>150</v>
      </c>
      <c r="C93" s="7"/>
      <c r="D93" s="33">
        <v>2</v>
      </c>
      <c r="E93" s="33">
        <v>2</v>
      </c>
      <c r="F93" s="7"/>
      <c r="G93" s="7"/>
      <c r="H93" s="7"/>
      <c r="I93" s="7"/>
      <c r="J93" s="7"/>
      <c r="K93" s="7"/>
      <c r="L93" s="7"/>
      <c r="M93" s="7"/>
      <c r="N93" s="7"/>
    </row>
    <row r="94" spans="1:14" ht="12.75">
      <c r="A94" s="6"/>
      <c r="B94" s="93"/>
      <c r="C94" s="4"/>
      <c r="D94" s="46"/>
      <c r="E94" s="46"/>
      <c r="F94" s="7"/>
      <c r="G94" s="7"/>
      <c r="H94" s="7"/>
      <c r="I94" s="7"/>
      <c r="J94" s="7"/>
      <c r="K94" s="7"/>
      <c r="L94" s="7"/>
      <c r="M94" s="7"/>
      <c r="N94" s="7"/>
    </row>
    <row r="95" spans="1:14" ht="12.75">
      <c r="A95" s="6"/>
      <c r="B95" s="254" t="s">
        <v>331</v>
      </c>
      <c r="C95" s="92">
        <v>125</v>
      </c>
      <c r="D95" s="48"/>
      <c r="E95" s="33"/>
      <c r="F95" s="30">
        <v>2.4</v>
      </c>
      <c r="G95" s="30">
        <v>2.5</v>
      </c>
      <c r="H95" s="30">
        <v>9.1</v>
      </c>
      <c r="I95" s="30">
        <v>69</v>
      </c>
      <c r="J95" s="30"/>
      <c r="K95" s="30"/>
      <c r="L95" s="30">
        <v>0</v>
      </c>
      <c r="M95" s="62"/>
      <c r="N95" s="14"/>
    </row>
    <row r="96" spans="1:14" ht="13.5" thickBot="1">
      <c r="A96" s="244"/>
      <c r="B96" s="90"/>
      <c r="C96" s="253"/>
      <c r="D96" s="225"/>
      <c r="E96" s="225"/>
      <c r="F96" s="211"/>
      <c r="G96" s="211"/>
      <c r="H96" s="211"/>
      <c r="I96" s="211"/>
      <c r="J96" s="211"/>
      <c r="K96" s="211"/>
      <c r="L96" s="211"/>
      <c r="M96" s="247"/>
      <c r="N96" s="368"/>
    </row>
    <row r="97" spans="1:14" ht="13.5" thickBot="1">
      <c r="A97" s="249"/>
      <c r="B97" s="366" t="s">
        <v>84</v>
      </c>
      <c r="C97" s="336">
        <v>0.26</v>
      </c>
      <c r="D97" s="234"/>
      <c r="E97" s="234"/>
      <c r="F97" s="237">
        <f>SUM(F95:F96,F98,F108,F112,F117)</f>
        <v>17.48</v>
      </c>
      <c r="G97" s="237">
        <f>SUM(G98,G108,G112,G117)</f>
        <v>8.1</v>
      </c>
      <c r="H97" s="237">
        <f>SUM(H98,H108,H112,H117)</f>
        <v>41.75</v>
      </c>
      <c r="I97" s="237">
        <f>SUM(I98,I108,I112,I117)</f>
        <v>299.36</v>
      </c>
      <c r="J97" s="237"/>
      <c r="K97" s="237"/>
      <c r="L97" s="237">
        <f>SUM(L98,L108,L112)</f>
        <v>19.98</v>
      </c>
      <c r="M97" s="237"/>
      <c r="N97" s="236"/>
    </row>
    <row r="98" spans="1:14" ht="31.5">
      <c r="A98" s="89">
        <v>118</v>
      </c>
      <c r="B98" s="248" t="s">
        <v>324</v>
      </c>
      <c r="C98" s="91">
        <v>40</v>
      </c>
      <c r="D98" s="113"/>
      <c r="E98" s="113"/>
      <c r="F98" s="91">
        <v>11.46</v>
      </c>
      <c r="G98" s="91">
        <v>5</v>
      </c>
      <c r="H98" s="91">
        <v>8.87</v>
      </c>
      <c r="I98" s="91">
        <v>124.98</v>
      </c>
      <c r="J98" s="91"/>
      <c r="K98" s="91"/>
      <c r="L98" s="91">
        <v>17.98</v>
      </c>
      <c r="M98" s="355"/>
      <c r="N98" s="355"/>
    </row>
    <row r="99" spans="1:14" ht="12.75">
      <c r="A99" s="6"/>
      <c r="B99" s="93" t="s">
        <v>111</v>
      </c>
      <c r="C99" s="30"/>
      <c r="D99" s="33">
        <v>60</v>
      </c>
      <c r="E99" s="33">
        <v>50</v>
      </c>
      <c r="F99" s="30"/>
      <c r="G99" s="30"/>
      <c r="H99" s="30"/>
      <c r="I99" s="30"/>
      <c r="J99" s="30"/>
      <c r="K99" s="30"/>
      <c r="L99" s="30"/>
      <c r="M99" s="7"/>
      <c r="N99" s="7"/>
    </row>
    <row r="100" spans="1:14" s="27" customFormat="1" ht="24" customHeight="1">
      <c r="A100" s="6"/>
      <c r="B100" s="93" t="s">
        <v>61</v>
      </c>
      <c r="C100" s="66"/>
      <c r="D100" s="33">
        <v>20</v>
      </c>
      <c r="E100" s="33">
        <v>20</v>
      </c>
      <c r="F100" s="30"/>
      <c r="G100" s="30"/>
      <c r="H100" s="30"/>
      <c r="I100" s="30"/>
      <c r="J100" s="30"/>
      <c r="K100" s="30"/>
      <c r="L100" s="30"/>
      <c r="M100" s="226"/>
      <c r="N100" s="226"/>
    </row>
    <row r="101" spans="1:14" s="27" customFormat="1" ht="12.75">
      <c r="A101" s="6"/>
      <c r="B101" s="135" t="s">
        <v>147</v>
      </c>
      <c r="C101" s="30"/>
      <c r="D101" s="33">
        <v>16</v>
      </c>
      <c r="E101" s="33">
        <v>12</v>
      </c>
      <c r="F101" s="30"/>
      <c r="G101" s="30"/>
      <c r="H101" s="30"/>
      <c r="I101" s="30"/>
      <c r="J101" s="30"/>
      <c r="K101" s="30"/>
      <c r="L101" s="30"/>
      <c r="M101" s="7"/>
      <c r="N101" s="7"/>
    </row>
    <row r="102" spans="1:14" ht="12.75">
      <c r="A102" s="6"/>
      <c r="B102" s="93" t="s">
        <v>82</v>
      </c>
      <c r="C102" s="4"/>
      <c r="D102" s="12" t="s">
        <v>175</v>
      </c>
      <c r="E102" s="33">
        <v>7</v>
      </c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75">
      <c r="A103" s="6"/>
      <c r="B103" s="93" t="s">
        <v>151</v>
      </c>
      <c r="C103" s="4"/>
      <c r="D103" s="33">
        <v>10</v>
      </c>
      <c r="E103" s="33">
        <v>10</v>
      </c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75">
      <c r="A104" s="6"/>
      <c r="B104" s="93" t="s">
        <v>35</v>
      </c>
      <c r="C104" s="67" t="s">
        <v>42</v>
      </c>
      <c r="D104" s="33">
        <v>0.2</v>
      </c>
      <c r="E104" s="33">
        <v>0.2</v>
      </c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75">
      <c r="A105" s="6"/>
      <c r="B105" s="93" t="s">
        <v>77</v>
      </c>
      <c r="C105" s="67"/>
      <c r="D105" s="33">
        <v>2</v>
      </c>
      <c r="E105" s="33">
        <v>2</v>
      </c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75">
      <c r="A106" s="6"/>
      <c r="B106" s="93" t="s">
        <v>92</v>
      </c>
      <c r="C106" s="67"/>
      <c r="D106" s="33">
        <v>3</v>
      </c>
      <c r="E106" s="33">
        <v>3</v>
      </c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75">
      <c r="A107" s="6"/>
      <c r="B107" s="93" t="s">
        <v>129</v>
      </c>
      <c r="C107" s="67"/>
      <c r="D107" s="33">
        <v>2</v>
      </c>
      <c r="E107" s="33">
        <v>2</v>
      </c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31.5">
      <c r="A108" s="6">
        <v>197</v>
      </c>
      <c r="B108" s="131" t="s">
        <v>325</v>
      </c>
      <c r="C108" s="39">
        <v>60</v>
      </c>
      <c r="D108" s="34"/>
      <c r="E108" s="34"/>
      <c r="F108" s="30">
        <v>1.67</v>
      </c>
      <c r="G108" s="30">
        <v>2.9</v>
      </c>
      <c r="H108" s="30">
        <v>11.45</v>
      </c>
      <c r="I108" s="30">
        <v>78.04</v>
      </c>
      <c r="J108" s="30"/>
      <c r="K108" s="30"/>
      <c r="L108" s="30">
        <v>0</v>
      </c>
      <c r="M108" s="7"/>
      <c r="N108" s="7"/>
    </row>
    <row r="109" spans="1:14" ht="12.75">
      <c r="A109" s="6"/>
      <c r="B109" s="93" t="s">
        <v>113</v>
      </c>
      <c r="C109" s="30"/>
      <c r="D109" s="34">
        <v>16</v>
      </c>
      <c r="E109" s="34">
        <v>16</v>
      </c>
      <c r="F109" s="30"/>
      <c r="G109" s="30"/>
      <c r="H109" s="30"/>
      <c r="I109" s="30"/>
      <c r="J109" s="30"/>
      <c r="K109" s="30"/>
      <c r="L109" s="30"/>
      <c r="M109" s="7"/>
      <c r="N109" s="7"/>
    </row>
    <row r="110" spans="1:14" ht="12.75">
      <c r="A110" s="6"/>
      <c r="B110" s="93" t="s">
        <v>74</v>
      </c>
      <c r="C110" s="30"/>
      <c r="D110" s="33">
        <v>2</v>
      </c>
      <c r="E110" s="33">
        <v>2</v>
      </c>
      <c r="F110" s="30"/>
      <c r="G110" s="30"/>
      <c r="H110" s="30"/>
      <c r="I110" s="30"/>
      <c r="J110" s="30"/>
      <c r="K110" s="30"/>
      <c r="L110" s="30"/>
      <c r="M110" s="7"/>
      <c r="N110" s="7"/>
    </row>
    <row r="111" spans="1:14" ht="12.75">
      <c r="A111" s="6"/>
      <c r="B111" s="93" t="s">
        <v>129</v>
      </c>
      <c r="C111" s="30"/>
      <c r="D111" s="36">
        <v>1</v>
      </c>
      <c r="E111" s="36">
        <v>1</v>
      </c>
      <c r="F111" s="30"/>
      <c r="G111" s="30"/>
      <c r="H111" s="30"/>
      <c r="I111" s="30"/>
      <c r="J111" s="30"/>
      <c r="K111" s="30"/>
      <c r="L111" s="30"/>
      <c r="M111" s="7"/>
      <c r="N111" s="7"/>
    </row>
    <row r="112" spans="1:14" ht="21">
      <c r="A112" s="6">
        <v>259</v>
      </c>
      <c r="B112" s="254" t="s">
        <v>291</v>
      </c>
      <c r="C112" s="92">
        <v>150</v>
      </c>
      <c r="D112" s="48"/>
      <c r="E112" s="33"/>
      <c r="F112" s="30">
        <v>0.05</v>
      </c>
      <c r="G112" s="30">
        <f>SUM(G113:G114)</f>
        <v>0</v>
      </c>
      <c r="H112" s="30">
        <v>9.13</v>
      </c>
      <c r="I112" s="30">
        <v>37.61</v>
      </c>
      <c r="J112" s="30"/>
      <c r="K112" s="30"/>
      <c r="L112" s="30">
        <v>2</v>
      </c>
      <c r="M112" s="7"/>
      <c r="N112" s="7"/>
    </row>
    <row r="113" spans="1:14" ht="12.75">
      <c r="A113" s="6"/>
      <c r="B113" s="93" t="s">
        <v>87</v>
      </c>
      <c r="C113" s="4"/>
      <c r="D113" s="33">
        <v>6</v>
      </c>
      <c r="E113" s="33">
        <v>5</v>
      </c>
      <c r="F113" s="30"/>
      <c r="G113" s="30"/>
      <c r="H113" s="30"/>
      <c r="I113" s="30"/>
      <c r="J113" s="30"/>
      <c r="K113" s="30"/>
      <c r="L113" s="30"/>
      <c r="M113" s="7"/>
      <c r="N113" s="7"/>
    </row>
    <row r="114" spans="1:14" ht="12.75">
      <c r="A114" s="6"/>
      <c r="B114" s="93" t="s">
        <v>62</v>
      </c>
      <c r="C114" s="4"/>
      <c r="D114" s="33">
        <v>9</v>
      </c>
      <c r="E114" s="33">
        <v>9</v>
      </c>
      <c r="F114" s="30"/>
      <c r="G114" s="30"/>
      <c r="H114" s="30"/>
      <c r="I114" s="30"/>
      <c r="J114" s="30"/>
      <c r="K114" s="30"/>
      <c r="L114" s="30"/>
      <c r="M114" s="14"/>
      <c r="N114" s="14"/>
    </row>
    <row r="115" spans="1:14" ht="12.75">
      <c r="A115" s="6"/>
      <c r="B115" s="93"/>
      <c r="C115" s="4"/>
      <c r="D115" s="12"/>
      <c r="E115" s="12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75">
      <c r="A116" s="6"/>
      <c r="B116" s="93"/>
      <c r="C116" s="4"/>
      <c r="D116" s="12"/>
      <c r="E116" s="12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21">
      <c r="A117" s="6"/>
      <c r="B117" s="131" t="s">
        <v>65</v>
      </c>
      <c r="C117" s="30">
        <v>25</v>
      </c>
      <c r="D117" s="34">
        <v>30</v>
      </c>
      <c r="E117" s="34">
        <v>30</v>
      </c>
      <c r="F117" s="30">
        <v>1.9</v>
      </c>
      <c r="G117" s="30">
        <v>0.2</v>
      </c>
      <c r="H117" s="30">
        <v>12.3</v>
      </c>
      <c r="I117" s="30">
        <v>58.73</v>
      </c>
      <c r="J117" s="30"/>
      <c r="K117" s="30"/>
      <c r="L117" s="30">
        <v>0</v>
      </c>
      <c r="M117" s="7"/>
      <c r="N117" s="7"/>
    </row>
    <row r="118" spans="1:14" ht="12.75">
      <c r="A118" s="6"/>
      <c r="B118" s="136"/>
      <c r="C118" s="4"/>
      <c r="D118" s="12"/>
      <c r="E118" s="12"/>
      <c r="F118" s="7"/>
      <c r="G118" s="7"/>
      <c r="H118" s="7"/>
      <c r="I118" s="7"/>
      <c r="J118" s="7"/>
      <c r="K118" s="7"/>
      <c r="L118" s="7"/>
      <c r="M118" s="7"/>
      <c r="N118" s="7"/>
    </row>
    <row r="119" spans="1:14" s="27" customFormat="1" ht="12.75">
      <c r="A119" s="6"/>
      <c r="B119" s="170" t="s">
        <v>88</v>
      </c>
      <c r="C119" s="157">
        <f>SUM(C117,C112,C108,C98,C95,C85,C81,C76,C71,C59,C41,C34,C30,C26,C19,C10)</f>
        <v>1623</v>
      </c>
      <c r="D119" s="30"/>
      <c r="E119" s="30"/>
      <c r="F119" s="30">
        <f>SUM(F117:F118,F117,F112,F108,F98,F95,F85,F81,F76,F71,F59,F41,F34,F30,F26,F19,F10)</f>
        <v>71.05</v>
      </c>
      <c r="G119" s="30">
        <f>SUM(G117:G118,G97,G84,G33,G29,G9)</f>
        <v>49.92999999999999</v>
      </c>
      <c r="H119" s="30">
        <f>SUM(H97,H84,H33,H29,H9)</f>
        <v>282.27</v>
      </c>
      <c r="I119" s="30">
        <f>SUM(I117:I118,I97,I84,I33,I29,I9)</f>
        <v>1915.96</v>
      </c>
      <c r="J119" s="30"/>
      <c r="K119" s="30"/>
      <c r="L119" s="30">
        <f>SUM(L97,L84,L33,L29,L9)</f>
        <v>66.52</v>
      </c>
      <c r="M119" s="7"/>
      <c r="N119" s="7"/>
    </row>
    <row r="120" spans="13:14" ht="12.75">
      <c r="M120" s="351"/>
      <c r="N120" s="351"/>
    </row>
    <row r="121" spans="13:14" ht="12.75">
      <c r="M121" s="352"/>
      <c r="N121" s="340"/>
    </row>
    <row r="126" spans="1:14" s="27" customFormat="1" ht="12.75">
      <c r="A126" s="212"/>
      <c r="B126" s="95"/>
      <c r="C126" s="26"/>
      <c r="D126" s="37"/>
      <c r="E126" s="37"/>
      <c r="F126" s="26"/>
      <c r="G126" s="26"/>
      <c r="H126" s="26"/>
      <c r="I126" s="26"/>
      <c r="J126" s="26"/>
      <c r="K126" s="26"/>
      <c r="L126" s="26"/>
      <c r="M126" s="26"/>
      <c r="N126" s="26"/>
    </row>
  </sheetData>
  <sheetProtection/>
  <mergeCells count="30">
    <mergeCell ref="N41:N43"/>
    <mergeCell ref="E41:E43"/>
    <mergeCell ref="D41:D43"/>
    <mergeCell ref="C41:C43"/>
    <mergeCell ref="F7:H7"/>
    <mergeCell ref="J7:L7"/>
    <mergeCell ref="F41:F43"/>
    <mergeCell ref="G41:G43"/>
    <mergeCell ref="H41:H43"/>
    <mergeCell ref="I41:I43"/>
    <mergeCell ref="F19:F21"/>
    <mergeCell ref="E19:E21"/>
    <mergeCell ref="D19:D21"/>
    <mergeCell ref="A41:A43"/>
    <mergeCell ref="K41:K43"/>
    <mergeCell ref="M41:M43"/>
    <mergeCell ref="B19:B21"/>
    <mergeCell ref="B41:B43"/>
    <mergeCell ref="L41:L43"/>
    <mergeCell ref="J41:J43"/>
    <mergeCell ref="A19:A21"/>
    <mergeCell ref="N19:N21"/>
    <mergeCell ref="M19:M21"/>
    <mergeCell ref="C19:C21"/>
    <mergeCell ref="I19:I21"/>
    <mergeCell ref="J19:J21"/>
    <mergeCell ref="L19:L21"/>
    <mergeCell ref="K19:K21"/>
    <mergeCell ref="H19:H21"/>
    <mergeCell ref="G19:G21"/>
  </mergeCells>
  <printOptions/>
  <pageMargins left="0.35000000000000003" right="0.35000000000000003" top="0.39000000000000007" bottom="0.2" header="0.51" footer="0.51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7"/>
  <sheetViews>
    <sheetView zoomScale="145" zoomScaleNormal="145" zoomScalePageLayoutView="0" workbookViewId="0" topLeftCell="A1">
      <selection activeCell="F124" sqref="F124"/>
    </sheetView>
  </sheetViews>
  <sheetFormatPr defaultColWidth="11.375" defaultRowHeight="12.75"/>
  <cols>
    <col min="1" max="1" width="9.375" style="276" customWidth="1"/>
    <col min="2" max="2" width="11.75390625" style="273" customWidth="1"/>
    <col min="3" max="3" width="11.375" style="146" customWidth="1"/>
    <col min="4" max="4" width="7.375" style="146" customWidth="1"/>
    <col min="5" max="5" width="7.25390625" style="146" customWidth="1"/>
    <col min="6" max="6" width="7.00390625" style="146" customWidth="1"/>
    <col min="7" max="7" width="6.75390625" style="146" customWidth="1"/>
    <col min="8" max="8" width="6.625" style="146" customWidth="1"/>
    <col min="9" max="9" width="10.75390625" style="146" customWidth="1"/>
    <col min="10" max="10" width="6.75390625" style="146" customWidth="1"/>
    <col min="11" max="11" width="6.00390625" style="146" customWidth="1"/>
    <col min="12" max="12" width="5.875" style="146" customWidth="1"/>
    <col min="13" max="13" width="10.75390625" style="146" customWidth="1"/>
    <col min="14" max="14" width="5.625" style="146" customWidth="1"/>
    <col min="15" max="16384" width="11.375" style="146" customWidth="1"/>
  </cols>
  <sheetData>
    <row r="1" spans="1:14" s="142" customFormat="1" ht="11.25">
      <c r="A1" s="274"/>
      <c r="B1" s="119"/>
      <c r="C1" s="40"/>
      <c r="D1" s="40"/>
      <c r="E1" s="148" t="s">
        <v>36</v>
      </c>
      <c r="F1" s="40"/>
      <c r="G1" s="40"/>
      <c r="H1" s="40"/>
      <c r="I1" s="40"/>
      <c r="J1" s="40"/>
      <c r="K1" s="40"/>
      <c r="L1" s="40"/>
      <c r="M1" s="40"/>
      <c r="N1" s="40"/>
    </row>
    <row r="2" spans="1:14" s="142" customFormat="1" ht="11.25">
      <c r="A2" s="120" t="s">
        <v>37</v>
      </c>
      <c r="B2" s="353" t="s">
        <v>334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142" customFormat="1" ht="11.25">
      <c r="A3" s="120" t="s">
        <v>38</v>
      </c>
      <c r="B3" s="40" t="s">
        <v>39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s="142" customFormat="1" ht="11.25">
      <c r="A4" s="120" t="s">
        <v>40</v>
      </c>
      <c r="B4" s="52" t="s">
        <v>326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s="142" customFormat="1" ht="25.5" customHeight="1">
      <c r="A5" s="125" t="s">
        <v>41</v>
      </c>
      <c r="B5" s="75" t="s">
        <v>233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s="142" customFormat="1" ht="12" thickBot="1">
      <c r="A6" s="206"/>
      <c r="B6" s="185" t="s">
        <v>42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s="143" customFormat="1" ht="32.25" thickBot="1">
      <c r="A7" s="370" t="s">
        <v>43</v>
      </c>
      <c r="B7" s="371" t="s">
        <v>123</v>
      </c>
      <c r="C7" s="372" t="s">
        <v>44</v>
      </c>
      <c r="D7" s="372" t="s">
        <v>45</v>
      </c>
      <c r="E7" s="372" t="s">
        <v>46</v>
      </c>
      <c r="F7" s="430" t="s">
        <v>47</v>
      </c>
      <c r="G7" s="430"/>
      <c r="H7" s="430"/>
      <c r="I7" s="372" t="s">
        <v>48</v>
      </c>
      <c r="J7" s="430" t="s">
        <v>49</v>
      </c>
      <c r="K7" s="430"/>
      <c r="L7" s="430"/>
      <c r="M7" s="372" t="s">
        <v>50</v>
      </c>
      <c r="N7" s="372"/>
    </row>
    <row r="8" spans="1:14" s="142" customFormat="1" ht="12" thickBot="1">
      <c r="A8" s="278"/>
      <c r="B8" s="269"/>
      <c r="C8" s="91"/>
      <c r="D8" s="91"/>
      <c r="E8" s="91"/>
      <c r="F8" s="373" t="s">
        <v>51</v>
      </c>
      <c r="G8" s="373" t="s">
        <v>52</v>
      </c>
      <c r="H8" s="373" t="s">
        <v>53</v>
      </c>
      <c r="I8" s="373"/>
      <c r="J8" s="373" t="s">
        <v>54</v>
      </c>
      <c r="K8" s="373" t="s">
        <v>55</v>
      </c>
      <c r="L8" s="373" t="s">
        <v>56</v>
      </c>
      <c r="M8" s="373" t="s">
        <v>57</v>
      </c>
      <c r="N8" s="373" t="s">
        <v>58</v>
      </c>
    </row>
    <row r="9" spans="1:14" s="142" customFormat="1" ht="12" thickBot="1">
      <c r="A9" s="275"/>
      <c r="B9" s="374" t="s">
        <v>59</v>
      </c>
      <c r="C9" s="334">
        <v>0.26</v>
      </c>
      <c r="D9" s="237"/>
      <c r="E9" s="237"/>
      <c r="F9" s="237">
        <f>SUM(F11:F29)</f>
        <v>19.37</v>
      </c>
      <c r="G9" s="237">
        <f aca="true" t="shared" si="0" ref="G9:L9">SUM(G11:G29)</f>
        <v>9.74</v>
      </c>
      <c r="H9" s="237">
        <f t="shared" si="0"/>
        <v>52.68</v>
      </c>
      <c r="I9" s="237">
        <f t="shared" si="0"/>
        <v>376.74</v>
      </c>
      <c r="J9" s="237"/>
      <c r="K9" s="237"/>
      <c r="L9" s="237">
        <f t="shared" si="0"/>
        <v>1.85</v>
      </c>
      <c r="M9" s="237"/>
      <c r="N9" s="262"/>
    </row>
    <row r="10" spans="1:14" s="142" customFormat="1" ht="11.25">
      <c r="A10" s="207"/>
      <c r="B10" s="269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263"/>
    </row>
    <row r="11" spans="1:14" s="142" customFormat="1" ht="11.25">
      <c r="A11" s="274"/>
      <c r="B11" s="110" t="s">
        <v>152</v>
      </c>
      <c r="C11" s="39">
        <v>120</v>
      </c>
      <c r="D11" s="30"/>
      <c r="E11" s="30"/>
      <c r="F11" s="30">
        <v>11.12</v>
      </c>
      <c r="G11" s="30">
        <v>4.12</v>
      </c>
      <c r="H11" s="30">
        <v>21.5</v>
      </c>
      <c r="I11" s="30">
        <v>166.73</v>
      </c>
      <c r="J11" s="30"/>
      <c r="K11" s="30"/>
      <c r="L11" s="30">
        <v>0.1</v>
      </c>
      <c r="M11" s="30"/>
      <c r="N11" s="169"/>
    </row>
    <row r="12" spans="1:14" s="142" customFormat="1" ht="11.25">
      <c r="A12" s="274"/>
      <c r="B12" s="103" t="s">
        <v>153</v>
      </c>
      <c r="C12" s="30"/>
      <c r="D12" s="33">
        <v>20</v>
      </c>
      <c r="E12" s="33">
        <v>20</v>
      </c>
      <c r="F12" s="30"/>
      <c r="G12" s="30"/>
      <c r="H12" s="30"/>
      <c r="I12" s="30"/>
      <c r="J12" s="30"/>
      <c r="K12" s="30"/>
      <c r="L12" s="30"/>
      <c r="M12" s="30"/>
      <c r="N12" s="169"/>
    </row>
    <row r="13" spans="1:14" s="142" customFormat="1" ht="11.25">
      <c r="A13" s="274"/>
      <c r="B13" s="103" t="s">
        <v>119</v>
      </c>
      <c r="C13" s="30"/>
      <c r="D13" s="33">
        <v>50</v>
      </c>
      <c r="E13" s="33">
        <v>50</v>
      </c>
      <c r="F13" s="30"/>
      <c r="G13" s="30"/>
      <c r="H13" s="30"/>
      <c r="I13" s="30"/>
      <c r="J13" s="30"/>
      <c r="K13" s="30"/>
      <c r="L13" s="30"/>
      <c r="M13" s="30"/>
      <c r="N13" s="169"/>
    </row>
    <row r="14" spans="1:14" s="142" customFormat="1" ht="11.25">
      <c r="A14" s="274"/>
      <c r="B14" s="103" t="s">
        <v>76</v>
      </c>
      <c r="C14" s="30"/>
      <c r="D14" s="33">
        <v>4</v>
      </c>
      <c r="E14" s="33">
        <v>4</v>
      </c>
      <c r="F14" s="30"/>
      <c r="G14" s="30"/>
      <c r="H14" s="30"/>
      <c r="I14" s="30"/>
      <c r="J14" s="30"/>
      <c r="K14" s="30"/>
      <c r="L14" s="30"/>
      <c r="M14" s="30"/>
      <c r="N14" s="169"/>
    </row>
    <row r="15" spans="1:14" s="142" customFormat="1" ht="11.25">
      <c r="A15" s="274"/>
      <c r="B15" s="103" t="s">
        <v>62</v>
      </c>
      <c r="C15" s="30"/>
      <c r="D15" s="33">
        <v>5</v>
      </c>
      <c r="E15" s="33">
        <v>5</v>
      </c>
      <c r="F15" s="30"/>
      <c r="G15" s="30"/>
      <c r="H15" s="30"/>
      <c r="I15" s="30"/>
      <c r="J15" s="30"/>
      <c r="K15" s="30"/>
      <c r="L15" s="30"/>
      <c r="M15" s="30"/>
      <c r="N15" s="169"/>
    </row>
    <row r="16" spans="1:14" s="142" customFormat="1" ht="11.25">
      <c r="A16" s="274"/>
      <c r="B16" s="103" t="s">
        <v>35</v>
      </c>
      <c r="C16" s="30"/>
      <c r="D16" s="33">
        <v>1</v>
      </c>
      <c r="E16" s="33">
        <v>1</v>
      </c>
      <c r="F16" s="30"/>
      <c r="G16" s="30"/>
      <c r="H16" s="30"/>
      <c r="I16" s="30"/>
      <c r="J16" s="30"/>
      <c r="K16" s="30"/>
      <c r="L16" s="30"/>
      <c r="M16" s="30"/>
      <c r="N16" s="169"/>
    </row>
    <row r="17" spans="1:14" s="142" customFormat="1" ht="11.25">
      <c r="A17" s="274"/>
      <c r="B17" s="103"/>
      <c r="C17" s="30"/>
      <c r="D17" s="33"/>
      <c r="E17" s="33"/>
      <c r="F17" s="30"/>
      <c r="G17" s="72"/>
      <c r="H17" s="30"/>
      <c r="I17" s="30"/>
      <c r="J17" s="30"/>
      <c r="K17" s="30"/>
      <c r="L17" s="30"/>
      <c r="M17" s="30"/>
      <c r="N17" s="169"/>
    </row>
    <row r="18" spans="1:14" s="142" customFormat="1" ht="11.25">
      <c r="A18" s="274"/>
      <c r="B18" s="103"/>
      <c r="C18" s="30"/>
      <c r="D18" s="30"/>
      <c r="E18" s="30"/>
      <c r="F18" s="30"/>
      <c r="G18" s="72"/>
      <c r="H18" s="30"/>
      <c r="I18" s="30"/>
      <c r="J18" s="30"/>
      <c r="K18" s="30"/>
      <c r="L18" s="30"/>
      <c r="M18" s="30"/>
      <c r="N18" s="169"/>
    </row>
    <row r="19" spans="1:14" s="142" customFormat="1" ht="11.25">
      <c r="A19" s="426">
        <v>262</v>
      </c>
      <c r="B19" s="429" t="s">
        <v>63</v>
      </c>
      <c r="C19" s="410">
        <v>150</v>
      </c>
      <c r="D19" s="431"/>
      <c r="E19" s="431"/>
      <c r="F19" s="431">
        <v>3.87</v>
      </c>
      <c r="G19" s="431">
        <v>3.25</v>
      </c>
      <c r="H19" s="431">
        <v>16.42</v>
      </c>
      <c r="I19" s="431">
        <v>111.51</v>
      </c>
      <c r="J19" s="431"/>
      <c r="K19" s="431"/>
      <c r="L19" s="431">
        <v>1.69</v>
      </c>
      <c r="M19" s="431"/>
      <c r="N19" s="431"/>
    </row>
    <row r="20" spans="1:14" s="142" customFormat="1" ht="11.25">
      <c r="A20" s="427"/>
      <c r="B20" s="429"/>
      <c r="C20" s="410"/>
      <c r="D20" s="431"/>
      <c r="E20" s="431"/>
      <c r="F20" s="431"/>
      <c r="G20" s="431"/>
      <c r="H20" s="431"/>
      <c r="I20" s="431"/>
      <c r="J20" s="431"/>
      <c r="K20" s="431"/>
      <c r="L20" s="431"/>
      <c r="M20" s="431"/>
      <c r="N20" s="431"/>
    </row>
    <row r="21" spans="1:14" s="142" customFormat="1" ht="12.75" customHeight="1">
      <c r="A21" s="428"/>
      <c r="B21" s="429"/>
      <c r="C21" s="410"/>
      <c r="D21" s="431"/>
      <c r="E21" s="431"/>
      <c r="F21" s="431"/>
      <c r="G21" s="431"/>
      <c r="H21" s="431"/>
      <c r="I21" s="431"/>
      <c r="J21" s="431"/>
      <c r="K21" s="431"/>
      <c r="L21" s="431"/>
      <c r="M21" s="431"/>
      <c r="N21" s="431"/>
    </row>
    <row r="22" spans="1:14" s="142" customFormat="1" ht="12.75" customHeight="1">
      <c r="A22" s="274"/>
      <c r="B22" s="103" t="s">
        <v>64</v>
      </c>
      <c r="C22" s="30"/>
      <c r="D22" s="34">
        <v>2</v>
      </c>
      <c r="E22" s="64">
        <v>2</v>
      </c>
      <c r="F22" s="30"/>
      <c r="G22" s="72"/>
      <c r="H22" s="30"/>
      <c r="I22" s="30"/>
      <c r="J22" s="30"/>
      <c r="K22" s="30"/>
      <c r="L22" s="30"/>
      <c r="M22" s="30"/>
      <c r="N22" s="169"/>
    </row>
    <row r="23" spans="1:14" s="142" customFormat="1" ht="12.75" customHeight="1">
      <c r="A23" s="274"/>
      <c r="B23" s="103" t="s">
        <v>61</v>
      </c>
      <c r="C23" s="30"/>
      <c r="D23" s="34">
        <v>120</v>
      </c>
      <c r="E23" s="64">
        <v>120</v>
      </c>
      <c r="F23" s="30"/>
      <c r="G23" s="72"/>
      <c r="H23" s="30"/>
      <c r="I23" s="30"/>
      <c r="J23" s="30"/>
      <c r="K23" s="30"/>
      <c r="L23" s="30"/>
      <c r="M23" s="30"/>
      <c r="N23" s="169"/>
    </row>
    <row r="24" spans="1:14" s="142" customFormat="1" ht="11.25">
      <c r="A24" s="274"/>
      <c r="B24" s="103" t="s">
        <v>62</v>
      </c>
      <c r="C24" s="30"/>
      <c r="D24" s="34">
        <v>9</v>
      </c>
      <c r="E24" s="64">
        <v>9</v>
      </c>
      <c r="F24" s="30"/>
      <c r="G24" s="72"/>
      <c r="H24" s="30"/>
      <c r="I24" s="30"/>
      <c r="J24" s="30"/>
      <c r="K24" s="30"/>
      <c r="L24" s="30"/>
      <c r="M24" s="30"/>
      <c r="N24" s="169"/>
    </row>
    <row r="25" spans="1:14" s="142" customFormat="1" ht="11.25">
      <c r="A25" s="274"/>
      <c r="B25" s="103" t="s">
        <v>110</v>
      </c>
      <c r="C25" s="30"/>
      <c r="D25" s="141">
        <v>26</v>
      </c>
      <c r="E25" s="141">
        <v>26</v>
      </c>
      <c r="F25" s="30"/>
      <c r="G25" s="72"/>
      <c r="H25" s="30"/>
      <c r="I25" s="30"/>
      <c r="J25" s="30"/>
      <c r="K25" s="30"/>
      <c r="L25" s="30"/>
      <c r="M25" s="30"/>
      <c r="N25" s="169"/>
    </row>
    <row r="26" spans="1:14" s="142" customFormat="1" ht="11.25">
      <c r="A26" s="274"/>
      <c r="B26" s="103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169"/>
    </row>
    <row r="27" spans="1:14" s="142" customFormat="1" ht="21">
      <c r="A27" s="274"/>
      <c r="B27" s="110" t="s">
        <v>65</v>
      </c>
      <c r="C27" s="39">
        <v>30</v>
      </c>
      <c r="D27" s="34">
        <v>30</v>
      </c>
      <c r="E27" s="34">
        <v>30</v>
      </c>
      <c r="F27" s="29">
        <v>2.28</v>
      </c>
      <c r="G27" s="29">
        <v>0.24</v>
      </c>
      <c r="H27" s="29">
        <v>14.76</v>
      </c>
      <c r="I27" s="29">
        <v>70.5</v>
      </c>
      <c r="J27" s="29"/>
      <c r="K27" s="29"/>
      <c r="L27" s="29">
        <v>0</v>
      </c>
      <c r="M27" s="29"/>
      <c r="N27" s="264"/>
    </row>
    <row r="28" spans="1:14" s="142" customFormat="1" ht="11.25">
      <c r="A28" s="274"/>
      <c r="B28" s="103"/>
      <c r="C28" s="30"/>
      <c r="D28" s="33"/>
      <c r="E28" s="33"/>
      <c r="F28" s="30"/>
      <c r="G28" s="30"/>
      <c r="H28" s="30"/>
      <c r="I28" s="30"/>
      <c r="J28" s="30"/>
      <c r="K28" s="30"/>
      <c r="L28" s="30"/>
      <c r="M28" s="30"/>
      <c r="N28" s="169"/>
    </row>
    <row r="29" spans="1:14" s="142" customFormat="1" ht="11.25">
      <c r="A29" s="274"/>
      <c r="B29" s="103" t="s">
        <v>105</v>
      </c>
      <c r="C29" s="30">
        <v>8</v>
      </c>
      <c r="D29" s="33">
        <v>8.6</v>
      </c>
      <c r="E29" s="33">
        <v>8</v>
      </c>
      <c r="F29" s="30">
        <v>2.1</v>
      </c>
      <c r="G29" s="30">
        <v>2.13</v>
      </c>
      <c r="H29" s="30">
        <v>0</v>
      </c>
      <c r="I29" s="30">
        <v>28</v>
      </c>
      <c r="J29" s="30"/>
      <c r="K29" s="30"/>
      <c r="L29" s="30">
        <v>0.06</v>
      </c>
      <c r="M29" s="30"/>
      <c r="N29" s="169"/>
    </row>
    <row r="30" spans="1:14" s="142" customFormat="1" ht="12" thickBot="1">
      <c r="A30" s="206"/>
      <c r="B30" s="270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265"/>
    </row>
    <row r="31" spans="1:14" s="142" customFormat="1" ht="12" thickBot="1">
      <c r="A31" s="275"/>
      <c r="B31" s="374" t="s">
        <v>106</v>
      </c>
      <c r="C31" s="334">
        <v>0.03</v>
      </c>
      <c r="D31" s="237"/>
      <c r="E31" s="237"/>
      <c r="F31" s="237">
        <f>SUM(F33)</f>
        <v>1.2</v>
      </c>
      <c r="G31" s="237">
        <f aca="true" t="shared" si="1" ref="G31:L31">SUM(G33)</f>
        <v>0.33</v>
      </c>
      <c r="H31" s="237">
        <f t="shared" si="1"/>
        <v>18.93</v>
      </c>
      <c r="I31" s="237">
        <f t="shared" si="1"/>
        <v>84.67</v>
      </c>
      <c r="J31" s="237"/>
      <c r="K31" s="237"/>
      <c r="L31" s="237">
        <f t="shared" si="1"/>
        <v>12.36</v>
      </c>
      <c r="M31" s="237"/>
      <c r="N31" s="262"/>
    </row>
    <row r="32" spans="1:14" s="142" customFormat="1" ht="11.25">
      <c r="A32" s="207"/>
      <c r="B32" s="269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263"/>
    </row>
    <row r="33" spans="1:14" s="142" customFormat="1" ht="11.25">
      <c r="A33" s="274"/>
      <c r="B33" s="109" t="s">
        <v>154</v>
      </c>
      <c r="C33" s="30">
        <v>167</v>
      </c>
      <c r="D33" s="33">
        <v>167</v>
      </c>
      <c r="E33" s="33">
        <v>167</v>
      </c>
      <c r="F33" s="30">
        <v>1.2</v>
      </c>
      <c r="G33" s="30">
        <v>0.33</v>
      </c>
      <c r="H33" s="30">
        <v>18.93</v>
      </c>
      <c r="I33" s="30">
        <v>84.67</v>
      </c>
      <c r="J33" s="30"/>
      <c r="K33" s="30"/>
      <c r="L33" s="30">
        <v>12.36</v>
      </c>
      <c r="M33" s="30"/>
      <c r="N33" s="169"/>
    </row>
    <row r="34" spans="1:14" s="142" customFormat="1" ht="12" thickBot="1">
      <c r="A34" s="206"/>
      <c r="B34" s="270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265"/>
    </row>
    <row r="35" spans="1:14" s="142" customFormat="1" ht="12" thickBot="1">
      <c r="A35" s="275"/>
      <c r="B35" s="374" t="s">
        <v>107</v>
      </c>
      <c r="C35" s="334">
        <v>0.39</v>
      </c>
      <c r="D35" s="241"/>
      <c r="E35" s="241"/>
      <c r="F35" s="237">
        <f>SUM(F37:F88)</f>
        <v>29.55</v>
      </c>
      <c r="G35" s="237">
        <f aca="true" t="shared" si="2" ref="G35:L35">SUM(G37:G88)</f>
        <v>20.23</v>
      </c>
      <c r="H35" s="237">
        <f t="shared" si="2"/>
        <v>181.99</v>
      </c>
      <c r="I35" s="237">
        <f t="shared" si="2"/>
        <v>1107.46</v>
      </c>
      <c r="J35" s="237"/>
      <c r="K35" s="237"/>
      <c r="L35" s="237">
        <f t="shared" si="2"/>
        <v>63.809999999999995</v>
      </c>
      <c r="M35" s="237"/>
      <c r="N35" s="262"/>
    </row>
    <row r="36" spans="1:14" s="142" customFormat="1" ht="11.25">
      <c r="A36" s="207"/>
      <c r="B36" s="269"/>
      <c r="C36" s="91"/>
      <c r="D36" s="113"/>
      <c r="E36" s="113"/>
      <c r="F36" s="91"/>
      <c r="G36" s="91"/>
      <c r="H36" s="91"/>
      <c r="I36" s="91"/>
      <c r="J36" s="91"/>
      <c r="K36" s="91"/>
      <c r="L36" s="91"/>
      <c r="M36" s="91"/>
      <c r="N36" s="263"/>
    </row>
    <row r="37" spans="1:14" s="142" customFormat="1" ht="11.25">
      <c r="A37" s="432"/>
      <c r="B37" s="429" t="s">
        <v>155</v>
      </c>
      <c r="C37" s="423">
        <v>40</v>
      </c>
      <c r="D37" s="435"/>
      <c r="E37" s="435"/>
      <c r="F37" s="423">
        <v>0.44</v>
      </c>
      <c r="G37" s="423">
        <v>5.03</v>
      </c>
      <c r="H37" s="423">
        <v>3.21</v>
      </c>
      <c r="I37" s="423">
        <v>60.09</v>
      </c>
      <c r="J37" s="423"/>
      <c r="K37" s="423"/>
      <c r="L37" s="423">
        <v>0.75</v>
      </c>
      <c r="M37" s="423"/>
      <c r="N37" s="423"/>
    </row>
    <row r="38" spans="1:14" s="142" customFormat="1" ht="11.25">
      <c r="A38" s="433"/>
      <c r="B38" s="429"/>
      <c r="C38" s="424"/>
      <c r="D38" s="436"/>
      <c r="E38" s="436"/>
      <c r="F38" s="424"/>
      <c r="G38" s="424"/>
      <c r="H38" s="424"/>
      <c r="I38" s="424"/>
      <c r="J38" s="424"/>
      <c r="K38" s="424"/>
      <c r="L38" s="424"/>
      <c r="M38" s="424"/>
      <c r="N38" s="424"/>
    </row>
    <row r="39" spans="1:14" s="142" customFormat="1" ht="20.25" customHeight="1">
      <c r="A39" s="434"/>
      <c r="B39" s="429"/>
      <c r="C39" s="425"/>
      <c r="D39" s="437"/>
      <c r="E39" s="437"/>
      <c r="F39" s="425"/>
      <c r="G39" s="425"/>
      <c r="H39" s="425"/>
      <c r="I39" s="425"/>
      <c r="J39" s="425"/>
      <c r="K39" s="425"/>
      <c r="L39" s="425"/>
      <c r="M39" s="425"/>
      <c r="N39" s="425"/>
    </row>
    <row r="40" spans="1:14" s="142" customFormat="1" ht="11.25">
      <c r="A40" s="205"/>
      <c r="B40" s="103" t="s">
        <v>156</v>
      </c>
      <c r="C40" s="30"/>
      <c r="D40" s="33">
        <v>50</v>
      </c>
      <c r="E40" s="33">
        <v>40</v>
      </c>
      <c r="F40" s="30"/>
      <c r="G40" s="30"/>
      <c r="H40" s="30"/>
      <c r="I40" s="30"/>
      <c r="J40" s="30"/>
      <c r="K40" s="30"/>
      <c r="L40" s="30"/>
      <c r="M40" s="30"/>
      <c r="N40" s="169"/>
    </row>
    <row r="41" spans="1:14" s="142" customFormat="1" ht="18" customHeight="1">
      <c r="A41" s="274"/>
      <c r="B41" s="103" t="s">
        <v>157</v>
      </c>
      <c r="C41" s="30"/>
      <c r="D41" s="33">
        <v>5</v>
      </c>
      <c r="E41" s="33">
        <v>5</v>
      </c>
      <c r="F41" s="30"/>
      <c r="G41" s="30"/>
      <c r="H41" s="30"/>
      <c r="I41" s="30"/>
      <c r="J41" s="30"/>
      <c r="K41" s="30"/>
      <c r="L41" s="30"/>
      <c r="M41" s="30"/>
      <c r="N41" s="169"/>
    </row>
    <row r="42" spans="1:14" s="142" customFormat="1" ht="11.25">
      <c r="A42" s="274"/>
      <c r="B42" s="103" t="s">
        <v>74</v>
      </c>
      <c r="C42" s="30"/>
      <c r="D42" s="62">
        <v>1</v>
      </c>
      <c r="E42" s="62">
        <v>1</v>
      </c>
      <c r="F42" s="30"/>
      <c r="G42" s="30"/>
      <c r="H42" s="30"/>
      <c r="I42" s="30"/>
      <c r="J42" s="30"/>
      <c r="K42" s="30"/>
      <c r="L42" s="30"/>
      <c r="M42" s="30"/>
      <c r="N42" s="169"/>
    </row>
    <row r="43" spans="1:14" s="142" customFormat="1" ht="11.25">
      <c r="A43" s="274"/>
      <c r="B43" s="103"/>
      <c r="C43" s="30"/>
      <c r="D43" s="33"/>
      <c r="E43" s="33"/>
      <c r="F43" s="30"/>
      <c r="G43" s="30"/>
      <c r="H43" s="30"/>
      <c r="I43" s="30"/>
      <c r="J43" s="30"/>
      <c r="K43" s="30"/>
      <c r="L43" s="30"/>
      <c r="M43" s="30"/>
      <c r="N43" s="169"/>
    </row>
    <row r="44" spans="1:14" s="142" customFormat="1" ht="11.25">
      <c r="A44" s="426">
        <v>61</v>
      </c>
      <c r="B44" s="429" t="s">
        <v>158</v>
      </c>
      <c r="C44" s="423">
        <v>200</v>
      </c>
      <c r="D44" s="423"/>
      <c r="E44" s="423"/>
      <c r="F44" s="423">
        <v>8.31</v>
      </c>
      <c r="G44" s="423">
        <v>7.09</v>
      </c>
      <c r="H44" s="423">
        <v>47.74</v>
      </c>
      <c r="I44" s="423">
        <v>291.28</v>
      </c>
      <c r="J44" s="423"/>
      <c r="K44" s="423"/>
      <c r="L44" s="423">
        <v>24.81</v>
      </c>
      <c r="M44" s="423"/>
      <c r="N44" s="423"/>
    </row>
    <row r="45" spans="1:14" s="142" customFormat="1" ht="11.25">
      <c r="A45" s="427"/>
      <c r="B45" s="429"/>
      <c r="C45" s="424"/>
      <c r="D45" s="424"/>
      <c r="E45" s="424"/>
      <c r="F45" s="424"/>
      <c r="G45" s="424"/>
      <c r="H45" s="424"/>
      <c r="I45" s="424"/>
      <c r="J45" s="424"/>
      <c r="K45" s="424"/>
      <c r="L45" s="424"/>
      <c r="M45" s="424"/>
      <c r="N45" s="424"/>
    </row>
    <row r="46" spans="1:14" s="142" customFormat="1" ht="8.25" customHeight="1">
      <c r="A46" s="428"/>
      <c r="B46" s="429"/>
      <c r="C46" s="425"/>
      <c r="D46" s="425"/>
      <c r="E46" s="425"/>
      <c r="F46" s="425"/>
      <c r="G46" s="425"/>
      <c r="H46" s="425"/>
      <c r="I46" s="425"/>
      <c r="J46" s="425"/>
      <c r="K46" s="425"/>
      <c r="L46" s="425"/>
      <c r="M46" s="425"/>
      <c r="N46" s="425"/>
    </row>
    <row r="47" spans="1:14" s="142" customFormat="1" ht="11.25">
      <c r="A47" s="274"/>
      <c r="B47" s="103" t="s">
        <v>99</v>
      </c>
      <c r="C47" s="30"/>
      <c r="D47" s="33"/>
      <c r="E47" s="33"/>
      <c r="F47" s="30"/>
      <c r="G47" s="30"/>
      <c r="H47" s="30"/>
      <c r="I47" s="30"/>
      <c r="J47" s="30"/>
      <c r="K47" s="30"/>
      <c r="L47" s="30"/>
      <c r="M47" s="30"/>
      <c r="N47" s="169"/>
    </row>
    <row r="48" spans="1:14" s="142" customFormat="1" ht="11.25">
      <c r="A48" s="274"/>
      <c r="B48" s="103" t="s">
        <v>91</v>
      </c>
      <c r="C48" s="30"/>
      <c r="D48" s="33">
        <v>77</v>
      </c>
      <c r="E48" s="33">
        <v>58</v>
      </c>
      <c r="F48" s="30"/>
      <c r="G48" s="30"/>
      <c r="H48" s="30"/>
      <c r="I48" s="30"/>
      <c r="J48" s="30"/>
      <c r="K48" s="30"/>
      <c r="L48" s="30"/>
      <c r="M48" s="30"/>
      <c r="N48" s="169"/>
    </row>
    <row r="49" spans="1:14" s="142" customFormat="1" ht="11.25">
      <c r="A49" s="274"/>
      <c r="B49" s="103" t="s">
        <v>69</v>
      </c>
      <c r="C49" s="30"/>
      <c r="D49" s="33">
        <v>83</v>
      </c>
      <c r="E49" s="33">
        <v>58</v>
      </c>
      <c r="F49" s="30"/>
      <c r="G49" s="30"/>
      <c r="H49" s="30"/>
      <c r="I49" s="30"/>
      <c r="J49" s="30"/>
      <c r="K49" s="30"/>
      <c r="L49" s="30"/>
      <c r="M49" s="30"/>
      <c r="N49" s="169"/>
    </row>
    <row r="50" spans="1:14" s="142" customFormat="1" ht="11.25">
      <c r="A50" s="274"/>
      <c r="B50" s="103" t="s">
        <v>70</v>
      </c>
      <c r="C50" s="30"/>
      <c r="D50" s="33">
        <v>90</v>
      </c>
      <c r="E50" s="33">
        <v>58</v>
      </c>
      <c r="F50" s="30"/>
      <c r="G50" s="30"/>
      <c r="H50" s="30"/>
      <c r="I50" s="30"/>
      <c r="J50" s="30"/>
      <c r="K50" s="30"/>
      <c r="L50" s="30"/>
      <c r="M50" s="30"/>
      <c r="N50" s="169"/>
    </row>
    <row r="51" spans="1:14" s="142" customFormat="1" ht="11.25">
      <c r="A51" s="274"/>
      <c r="B51" s="103" t="s">
        <v>71</v>
      </c>
      <c r="C51" s="30"/>
      <c r="D51" s="33">
        <v>97</v>
      </c>
      <c r="E51" s="33">
        <v>58</v>
      </c>
      <c r="F51" s="30"/>
      <c r="G51" s="30"/>
      <c r="H51" s="30"/>
      <c r="I51" s="30"/>
      <c r="J51" s="30"/>
      <c r="K51" s="30"/>
      <c r="L51" s="30"/>
      <c r="M51" s="30"/>
      <c r="N51" s="169"/>
    </row>
    <row r="52" spans="1:14" s="142" customFormat="1" ht="11.25">
      <c r="A52" s="274"/>
      <c r="B52" s="103" t="s">
        <v>159</v>
      </c>
      <c r="C52" s="30"/>
      <c r="D52" s="33">
        <v>4</v>
      </c>
      <c r="E52" s="33">
        <v>4</v>
      </c>
      <c r="F52" s="30"/>
      <c r="G52" s="30"/>
      <c r="H52" s="30"/>
      <c r="I52" s="30"/>
      <c r="J52" s="30"/>
      <c r="K52" s="30"/>
      <c r="L52" s="30"/>
      <c r="M52" s="30"/>
      <c r="N52" s="169"/>
    </row>
    <row r="53" spans="1:14" s="142" customFormat="1" ht="11.25">
      <c r="A53" s="274"/>
      <c r="B53" s="103" t="s">
        <v>72</v>
      </c>
      <c r="C53" s="30"/>
      <c r="D53" s="33">
        <v>16</v>
      </c>
      <c r="E53" s="33">
        <v>13</v>
      </c>
      <c r="F53" s="30"/>
      <c r="G53" s="30"/>
      <c r="H53" s="30"/>
      <c r="I53" s="30"/>
      <c r="J53" s="30"/>
      <c r="K53" s="30"/>
      <c r="L53" s="30"/>
      <c r="M53" s="30"/>
      <c r="N53" s="169"/>
    </row>
    <row r="54" spans="1:14" s="142" customFormat="1" ht="11.25">
      <c r="A54" s="274"/>
      <c r="B54" s="103" t="s">
        <v>89</v>
      </c>
      <c r="C54" s="30"/>
      <c r="D54" s="33">
        <v>18</v>
      </c>
      <c r="E54" s="33">
        <v>13</v>
      </c>
      <c r="F54" s="30"/>
      <c r="G54" s="30"/>
      <c r="H54" s="30"/>
      <c r="I54" s="30"/>
      <c r="J54" s="30"/>
      <c r="K54" s="30"/>
      <c r="L54" s="30"/>
      <c r="M54" s="30"/>
      <c r="N54" s="169"/>
    </row>
    <row r="55" spans="1:14" s="142" customFormat="1" ht="11.25">
      <c r="A55" s="274"/>
      <c r="B55" s="103" t="s">
        <v>76</v>
      </c>
      <c r="C55" s="30"/>
      <c r="D55" s="33">
        <v>2</v>
      </c>
      <c r="E55" s="33">
        <v>2</v>
      </c>
      <c r="F55" s="30"/>
      <c r="G55" s="30"/>
      <c r="H55" s="30"/>
      <c r="I55" s="30"/>
      <c r="J55" s="30"/>
      <c r="K55" s="30"/>
      <c r="L55" s="30"/>
      <c r="M55" s="30"/>
      <c r="N55" s="169"/>
    </row>
    <row r="56" spans="1:14" s="142" customFormat="1" ht="11.25">
      <c r="A56" s="274"/>
      <c r="B56" s="103" t="s">
        <v>93</v>
      </c>
      <c r="C56" s="30"/>
      <c r="D56" s="33">
        <v>20</v>
      </c>
      <c r="E56" s="33">
        <v>15</v>
      </c>
      <c r="F56" s="30"/>
      <c r="G56" s="30"/>
      <c r="H56" s="30"/>
      <c r="I56" s="30"/>
      <c r="J56" s="30"/>
      <c r="K56" s="30"/>
      <c r="L56" s="30"/>
      <c r="M56" s="30"/>
      <c r="N56" s="169"/>
    </row>
    <row r="57" spans="1:14" s="142" customFormat="1" ht="11.25">
      <c r="A57" s="274"/>
      <c r="B57" s="103" t="s">
        <v>78</v>
      </c>
      <c r="C57" s="30"/>
      <c r="D57" s="33">
        <v>14</v>
      </c>
      <c r="E57" s="33">
        <v>11</v>
      </c>
      <c r="F57" s="30"/>
      <c r="G57" s="30"/>
      <c r="H57" s="30"/>
      <c r="I57" s="30"/>
      <c r="J57" s="30"/>
      <c r="K57" s="30"/>
      <c r="L57" s="30"/>
      <c r="M57" s="30"/>
      <c r="N57" s="169"/>
    </row>
    <row r="58" spans="1:14" s="142" customFormat="1" ht="11.25">
      <c r="A58" s="274"/>
      <c r="B58" s="103" t="s">
        <v>128</v>
      </c>
      <c r="C58" s="30"/>
      <c r="D58" s="33">
        <v>2</v>
      </c>
      <c r="E58" s="33">
        <v>2</v>
      </c>
      <c r="F58" s="30"/>
      <c r="G58" s="30"/>
      <c r="H58" s="30"/>
      <c r="I58" s="30"/>
      <c r="J58" s="30"/>
      <c r="K58" s="30"/>
      <c r="L58" s="30"/>
      <c r="M58" s="30"/>
      <c r="N58" s="169"/>
    </row>
    <row r="59" spans="1:14" s="142" customFormat="1" ht="11.25">
      <c r="A59" s="274"/>
      <c r="B59" s="103" t="s">
        <v>92</v>
      </c>
      <c r="C59" s="30"/>
      <c r="D59" s="33">
        <v>9</v>
      </c>
      <c r="E59" s="33">
        <v>9</v>
      </c>
      <c r="F59" s="30"/>
      <c r="G59" s="30"/>
      <c r="H59" s="30"/>
      <c r="I59" s="30"/>
      <c r="J59" s="30"/>
      <c r="K59" s="30"/>
      <c r="L59" s="30"/>
      <c r="M59" s="30"/>
      <c r="N59" s="169"/>
    </row>
    <row r="60" spans="1:14" s="142" customFormat="1" ht="11.25">
      <c r="A60" s="274"/>
      <c r="B60" s="103" t="s">
        <v>138</v>
      </c>
      <c r="C60" s="30"/>
      <c r="D60" s="33">
        <v>45</v>
      </c>
      <c r="E60" s="33">
        <v>36</v>
      </c>
      <c r="F60" s="30"/>
      <c r="G60" s="30"/>
      <c r="H60" s="30"/>
      <c r="I60" s="30"/>
      <c r="J60" s="30"/>
      <c r="K60" s="30"/>
      <c r="L60" s="30"/>
      <c r="M60" s="30"/>
      <c r="N60" s="169"/>
    </row>
    <row r="61" spans="1:14" s="142" customFormat="1" ht="11.25">
      <c r="A61" s="274"/>
      <c r="B61" s="103" t="s">
        <v>35</v>
      </c>
      <c r="C61" s="30"/>
      <c r="D61" s="33"/>
      <c r="E61" s="33"/>
      <c r="F61" s="30"/>
      <c r="G61" s="30"/>
      <c r="H61" s="30"/>
      <c r="I61" s="30"/>
      <c r="J61" s="30"/>
      <c r="K61" s="30"/>
      <c r="L61" s="30"/>
      <c r="M61" s="30"/>
      <c r="N61" s="169"/>
    </row>
    <row r="62" spans="1:14" s="142" customFormat="1" ht="11.25">
      <c r="A62" s="274"/>
      <c r="B62" s="103" t="s">
        <v>110</v>
      </c>
      <c r="C62" s="30"/>
      <c r="D62" s="33"/>
      <c r="E62" s="33"/>
      <c r="F62" s="30"/>
      <c r="G62" s="30"/>
      <c r="H62" s="30"/>
      <c r="I62" s="30"/>
      <c r="J62" s="30"/>
      <c r="K62" s="30"/>
      <c r="L62" s="30"/>
      <c r="M62" s="30"/>
      <c r="N62" s="169"/>
    </row>
    <row r="63" spans="1:14" s="142" customFormat="1" ht="11.25">
      <c r="A63" s="274"/>
      <c r="B63" s="103"/>
      <c r="C63" s="30"/>
      <c r="D63" s="33"/>
      <c r="E63" s="33"/>
      <c r="F63" s="30"/>
      <c r="G63" s="30"/>
      <c r="H63" s="30"/>
      <c r="I63" s="30"/>
      <c r="J63" s="30"/>
      <c r="K63" s="30"/>
      <c r="L63" s="30"/>
      <c r="M63" s="30"/>
      <c r="N63" s="169"/>
    </row>
    <row r="64" spans="1:14" s="142" customFormat="1" ht="11.25">
      <c r="A64" s="274"/>
      <c r="B64" s="103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169"/>
    </row>
    <row r="65" spans="1:14" s="142" customFormat="1" ht="21">
      <c r="A65" s="274">
        <v>133</v>
      </c>
      <c r="B65" s="110" t="s">
        <v>160</v>
      </c>
      <c r="C65" s="30">
        <v>140</v>
      </c>
      <c r="D65" s="30"/>
      <c r="E65" s="30"/>
      <c r="F65" s="30">
        <v>8.8</v>
      </c>
      <c r="G65" s="30">
        <v>3.77</v>
      </c>
      <c r="H65" s="30">
        <v>89.8</v>
      </c>
      <c r="I65" s="30">
        <v>430.38</v>
      </c>
      <c r="J65" s="30"/>
      <c r="K65" s="30"/>
      <c r="L65" s="30">
        <v>8.95</v>
      </c>
      <c r="M65" s="30"/>
      <c r="N65" s="169"/>
    </row>
    <row r="66" spans="1:14" s="142" customFormat="1" ht="11.25">
      <c r="A66" s="274"/>
      <c r="B66" s="103" t="s">
        <v>99</v>
      </c>
      <c r="C66" s="30"/>
      <c r="D66" s="33"/>
      <c r="E66" s="33"/>
      <c r="F66" s="30"/>
      <c r="G66" s="30"/>
      <c r="H66" s="30"/>
      <c r="I66" s="30"/>
      <c r="J66" s="30"/>
      <c r="K66" s="30"/>
      <c r="L66" s="30"/>
      <c r="M66" s="30"/>
      <c r="N66" s="169"/>
    </row>
    <row r="67" spans="1:14" s="142" customFormat="1" ht="11.25">
      <c r="A67" s="274"/>
      <c r="B67" s="103" t="s">
        <v>91</v>
      </c>
      <c r="C67" s="30"/>
      <c r="D67" s="33">
        <v>165</v>
      </c>
      <c r="E67" s="33">
        <v>124</v>
      </c>
      <c r="F67" s="30"/>
      <c r="G67" s="30"/>
      <c r="H67" s="30"/>
      <c r="I67" s="30"/>
      <c r="J67" s="30"/>
      <c r="K67" s="30"/>
      <c r="L67" s="30"/>
      <c r="M67" s="30"/>
      <c r="N67" s="169"/>
    </row>
    <row r="68" spans="1:14" s="142" customFormat="1" ht="11.25">
      <c r="A68" s="274"/>
      <c r="B68" s="103" t="s">
        <v>69</v>
      </c>
      <c r="C68" s="30"/>
      <c r="D68" s="33">
        <v>177</v>
      </c>
      <c r="E68" s="33">
        <v>124</v>
      </c>
      <c r="F68" s="30"/>
      <c r="G68" s="30"/>
      <c r="H68" s="30"/>
      <c r="I68" s="30"/>
      <c r="J68" s="30"/>
      <c r="K68" s="30"/>
      <c r="L68" s="30"/>
      <c r="M68" s="30"/>
      <c r="N68" s="169"/>
    </row>
    <row r="69" spans="1:14" s="142" customFormat="1" ht="11.25">
      <c r="A69" s="274"/>
      <c r="B69" s="103" t="s">
        <v>70</v>
      </c>
      <c r="C69" s="30"/>
      <c r="D69" s="33">
        <v>190</v>
      </c>
      <c r="E69" s="33">
        <v>124</v>
      </c>
      <c r="F69" s="30"/>
      <c r="G69" s="30"/>
      <c r="H69" s="30"/>
      <c r="I69" s="30"/>
      <c r="J69" s="30"/>
      <c r="K69" s="30"/>
      <c r="L69" s="30"/>
      <c r="M69" s="30"/>
      <c r="N69" s="169"/>
    </row>
    <row r="70" spans="1:14" s="142" customFormat="1" ht="11.25">
      <c r="A70" s="274"/>
      <c r="B70" s="103" t="s">
        <v>71</v>
      </c>
      <c r="C70" s="30"/>
      <c r="D70" s="33">
        <v>206</v>
      </c>
      <c r="E70" s="33">
        <v>124</v>
      </c>
      <c r="F70" s="30"/>
      <c r="G70" s="30"/>
      <c r="H70" s="30"/>
      <c r="I70" s="30"/>
      <c r="J70" s="30"/>
      <c r="K70" s="30"/>
      <c r="L70" s="30"/>
      <c r="M70" s="30"/>
      <c r="N70" s="169"/>
    </row>
    <row r="71" spans="1:14" s="142" customFormat="1" ht="11.25">
      <c r="A71" s="274"/>
      <c r="B71" s="103" t="s">
        <v>76</v>
      </c>
      <c r="C71" s="30"/>
      <c r="D71" s="33">
        <v>4</v>
      </c>
      <c r="E71" s="33">
        <v>4</v>
      </c>
      <c r="F71" s="30"/>
      <c r="G71" s="30"/>
      <c r="H71" s="30"/>
      <c r="I71" s="30"/>
      <c r="J71" s="30"/>
      <c r="K71" s="30"/>
      <c r="L71" s="30"/>
      <c r="M71" s="30"/>
      <c r="N71" s="169"/>
    </row>
    <row r="72" spans="1:14" s="142" customFormat="1" ht="11.25">
      <c r="A72" s="274"/>
      <c r="B72" s="103" t="s">
        <v>61</v>
      </c>
      <c r="C72" s="30"/>
      <c r="D72" s="33">
        <v>30</v>
      </c>
      <c r="E72" s="62">
        <v>30</v>
      </c>
      <c r="F72" s="38"/>
      <c r="G72" s="38"/>
      <c r="H72" s="30"/>
      <c r="I72" s="30"/>
      <c r="J72" s="30"/>
      <c r="K72" s="30"/>
      <c r="L72" s="30"/>
      <c r="M72" s="30"/>
      <c r="N72" s="169"/>
    </row>
    <row r="73" spans="1:14" s="142" customFormat="1" ht="11.25">
      <c r="A73" s="274"/>
      <c r="B73" s="271"/>
      <c r="C73" s="66"/>
      <c r="D73" s="66"/>
      <c r="E73" s="66"/>
      <c r="F73" s="30"/>
      <c r="G73" s="30"/>
      <c r="H73" s="30"/>
      <c r="I73" s="30"/>
      <c r="J73" s="30"/>
      <c r="K73" s="30"/>
      <c r="L73" s="30"/>
      <c r="M73" s="30"/>
      <c r="N73" s="169"/>
    </row>
    <row r="74" spans="1:14" s="142" customFormat="1" ht="21">
      <c r="A74" s="274">
        <v>102</v>
      </c>
      <c r="B74" s="110" t="s">
        <v>161</v>
      </c>
      <c r="C74" s="30">
        <v>60</v>
      </c>
      <c r="D74" s="30"/>
      <c r="E74" s="30"/>
      <c r="F74" s="30">
        <v>8.8</v>
      </c>
      <c r="G74" s="30">
        <v>3.94</v>
      </c>
      <c r="H74" s="30">
        <v>5.54</v>
      </c>
      <c r="I74" s="30">
        <v>165.16</v>
      </c>
      <c r="J74" s="30"/>
      <c r="K74" s="30"/>
      <c r="L74" s="30">
        <v>1.3</v>
      </c>
      <c r="M74" s="30"/>
      <c r="N74" s="169"/>
    </row>
    <row r="75" spans="1:14" s="142" customFormat="1" ht="11.25">
      <c r="A75" s="274"/>
      <c r="B75" s="104" t="s">
        <v>93</v>
      </c>
      <c r="C75" s="30"/>
      <c r="D75" s="141">
        <v>60</v>
      </c>
      <c r="E75" s="141">
        <v>44</v>
      </c>
      <c r="F75" s="30"/>
      <c r="G75" s="30"/>
      <c r="H75" s="30"/>
      <c r="I75" s="30"/>
      <c r="J75" s="30"/>
      <c r="K75" s="30"/>
      <c r="L75" s="30"/>
      <c r="M75" s="30"/>
      <c r="N75" s="169"/>
    </row>
    <row r="76" spans="1:14" s="142" customFormat="1" ht="11.25">
      <c r="A76" s="274"/>
      <c r="B76" s="271" t="s">
        <v>78</v>
      </c>
      <c r="C76" s="66"/>
      <c r="D76" s="33">
        <v>17</v>
      </c>
      <c r="E76" s="33">
        <v>13</v>
      </c>
      <c r="F76" s="30"/>
      <c r="G76" s="30"/>
      <c r="H76" s="30"/>
      <c r="I76" s="30"/>
      <c r="J76" s="30"/>
      <c r="K76" s="30"/>
      <c r="L76" s="30"/>
      <c r="M76" s="30"/>
      <c r="N76" s="169"/>
    </row>
    <row r="77" spans="1:14" s="142" customFormat="1" ht="11.25">
      <c r="A77" s="274"/>
      <c r="B77" s="103" t="s">
        <v>128</v>
      </c>
      <c r="C77" s="30"/>
      <c r="D77" s="33">
        <v>2</v>
      </c>
      <c r="E77" s="33">
        <v>2</v>
      </c>
      <c r="F77" s="30"/>
      <c r="G77" s="30"/>
      <c r="H77" s="30"/>
      <c r="I77" s="30"/>
      <c r="J77" s="30"/>
      <c r="K77" s="30"/>
      <c r="L77" s="30"/>
      <c r="M77" s="30"/>
      <c r="N77" s="169"/>
    </row>
    <row r="78" spans="1:14" s="142" customFormat="1" ht="11.25">
      <c r="A78" s="274"/>
      <c r="B78" s="103" t="s">
        <v>76</v>
      </c>
      <c r="C78" s="30"/>
      <c r="D78" s="33">
        <v>2</v>
      </c>
      <c r="E78" s="33">
        <v>2</v>
      </c>
      <c r="F78" s="30"/>
      <c r="G78" s="30"/>
      <c r="H78" s="30"/>
      <c r="I78" s="30"/>
      <c r="J78" s="30"/>
      <c r="K78" s="30"/>
      <c r="L78" s="30"/>
      <c r="M78" s="30"/>
      <c r="N78" s="169"/>
    </row>
    <row r="79" spans="1:14" s="142" customFormat="1" ht="11.25">
      <c r="A79" s="274"/>
      <c r="B79" s="271" t="s">
        <v>114</v>
      </c>
      <c r="C79" s="66"/>
      <c r="D79" s="33">
        <v>6</v>
      </c>
      <c r="E79" s="33">
        <v>6</v>
      </c>
      <c r="F79" s="30"/>
      <c r="G79" s="30"/>
      <c r="H79" s="30"/>
      <c r="I79" s="30"/>
      <c r="J79" s="30"/>
      <c r="K79" s="30"/>
      <c r="L79" s="30"/>
      <c r="M79" s="30"/>
      <c r="N79" s="169"/>
    </row>
    <row r="80" spans="1:14" s="142" customFormat="1" ht="11.25">
      <c r="A80" s="274"/>
      <c r="B80" s="104" t="s">
        <v>35</v>
      </c>
      <c r="C80" s="30"/>
      <c r="D80" s="62">
        <v>1</v>
      </c>
      <c r="E80" s="62">
        <v>1</v>
      </c>
      <c r="F80" s="30"/>
      <c r="G80" s="30"/>
      <c r="H80" s="30"/>
      <c r="I80" s="30"/>
      <c r="J80" s="30"/>
      <c r="K80" s="30"/>
      <c r="L80" s="30"/>
      <c r="M80" s="30"/>
      <c r="N80" s="169"/>
    </row>
    <row r="81" spans="1:14" s="142" customFormat="1" ht="11.25">
      <c r="A81" s="274"/>
      <c r="B81" s="103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169"/>
    </row>
    <row r="82" spans="1:14" s="142" customFormat="1" ht="21">
      <c r="A82" s="274">
        <v>381</v>
      </c>
      <c r="B82" s="110" t="s">
        <v>162</v>
      </c>
      <c r="C82" s="39">
        <v>180</v>
      </c>
      <c r="D82" s="30"/>
      <c r="E82" s="30"/>
      <c r="F82" s="30">
        <v>0.16</v>
      </c>
      <c r="G82" s="30">
        <v>0.08</v>
      </c>
      <c r="H82" s="30">
        <v>16.02</v>
      </c>
      <c r="I82" s="30">
        <v>66.55</v>
      </c>
      <c r="J82" s="30"/>
      <c r="K82" s="30"/>
      <c r="L82" s="30">
        <v>28</v>
      </c>
      <c r="M82" s="30"/>
      <c r="N82" s="169"/>
    </row>
    <row r="83" spans="1:14" s="142" customFormat="1" ht="21">
      <c r="A83" s="274"/>
      <c r="B83" s="110" t="s">
        <v>163</v>
      </c>
      <c r="C83" s="39"/>
      <c r="D83" s="33">
        <v>16</v>
      </c>
      <c r="E83" s="33">
        <v>14</v>
      </c>
      <c r="F83" s="30"/>
      <c r="G83" s="30"/>
      <c r="H83" s="30"/>
      <c r="I83" s="30"/>
      <c r="J83" s="30"/>
      <c r="K83" s="30"/>
      <c r="L83" s="30"/>
      <c r="M83" s="30"/>
      <c r="N83" s="169"/>
    </row>
    <row r="84" spans="1:14" s="142" customFormat="1" ht="11.25">
      <c r="A84" s="274"/>
      <c r="B84" s="110" t="s">
        <v>137</v>
      </c>
      <c r="C84" s="39"/>
      <c r="D84" s="33">
        <v>11</v>
      </c>
      <c r="E84" s="33">
        <v>11</v>
      </c>
      <c r="F84" s="30"/>
      <c r="G84" s="30"/>
      <c r="H84" s="30"/>
      <c r="I84" s="30"/>
      <c r="J84" s="30"/>
      <c r="K84" s="30"/>
      <c r="L84" s="30"/>
      <c r="M84" s="30"/>
      <c r="N84" s="169"/>
    </row>
    <row r="85" spans="1:14" s="142" customFormat="1" ht="11.25">
      <c r="A85" s="274"/>
      <c r="B85" s="103" t="s">
        <v>95</v>
      </c>
      <c r="C85" s="30"/>
      <c r="D85" s="34">
        <v>5</v>
      </c>
      <c r="E85" s="34">
        <v>5</v>
      </c>
      <c r="F85" s="30"/>
      <c r="G85" s="30"/>
      <c r="H85" s="30"/>
      <c r="I85" s="30"/>
      <c r="J85" s="30"/>
      <c r="K85" s="30"/>
      <c r="L85" s="30"/>
      <c r="M85" s="30"/>
      <c r="N85" s="169"/>
    </row>
    <row r="86" spans="1:14" s="142" customFormat="1" ht="11.25">
      <c r="A86" s="274"/>
      <c r="B86" s="103" t="s">
        <v>110</v>
      </c>
      <c r="C86" s="30"/>
      <c r="D86" s="34">
        <v>167.5</v>
      </c>
      <c r="E86" s="34">
        <v>167.5</v>
      </c>
      <c r="F86" s="30"/>
      <c r="G86" s="30"/>
      <c r="H86" s="30"/>
      <c r="I86" s="30"/>
      <c r="J86" s="30"/>
      <c r="K86" s="30"/>
      <c r="L86" s="30"/>
      <c r="M86" s="30"/>
      <c r="N86" s="169"/>
    </row>
    <row r="87" spans="1:14" s="142" customFormat="1" ht="11.25">
      <c r="A87" s="274"/>
      <c r="B87" s="103"/>
      <c r="C87" s="30"/>
      <c r="D87" s="33"/>
      <c r="E87" s="33"/>
      <c r="F87" s="30"/>
      <c r="G87" s="30"/>
      <c r="H87" s="30"/>
      <c r="I87" s="30"/>
      <c r="J87" s="30"/>
      <c r="K87" s="30"/>
      <c r="L87" s="30"/>
      <c r="M87" s="30"/>
      <c r="N87" s="169"/>
    </row>
    <row r="88" spans="1:14" s="142" customFormat="1" ht="21">
      <c r="A88" s="274"/>
      <c r="B88" s="110" t="s">
        <v>79</v>
      </c>
      <c r="C88" s="39">
        <v>40</v>
      </c>
      <c r="D88" s="34">
        <v>40</v>
      </c>
      <c r="E88" s="34">
        <v>40</v>
      </c>
      <c r="F88" s="29">
        <v>3.04</v>
      </c>
      <c r="G88" s="29">
        <v>0.32</v>
      </c>
      <c r="H88" s="29">
        <v>19.68</v>
      </c>
      <c r="I88" s="29">
        <v>94</v>
      </c>
      <c r="J88" s="29"/>
      <c r="K88" s="29"/>
      <c r="L88" s="29">
        <v>0</v>
      </c>
      <c r="M88" s="29"/>
      <c r="N88" s="264"/>
    </row>
    <row r="89" spans="1:14" s="142" customFormat="1" ht="12" thickBot="1">
      <c r="A89" s="206"/>
      <c r="B89" s="272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265"/>
    </row>
    <row r="90" spans="1:14" s="142" customFormat="1" ht="12" thickBot="1">
      <c r="A90" s="275"/>
      <c r="B90" s="374" t="s">
        <v>80</v>
      </c>
      <c r="C90" s="334">
        <v>0.13</v>
      </c>
      <c r="D90" s="237"/>
      <c r="E90" s="237"/>
      <c r="F90" s="237">
        <f>SUM(F92:F102)</f>
        <v>11.75</v>
      </c>
      <c r="G90" s="237">
        <f aca="true" t="shared" si="3" ref="G90:L90">SUM(G92:G102)</f>
        <v>8.809999999999999</v>
      </c>
      <c r="H90" s="237">
        <f t="shared" si="3"/>
        <v>36.019999999999996</v>
      </c>
      <c r="I90" s="237">
        <f t="shared" si="3"/>
        <v>271.48</v>
      </c>
      <c r="J90" s="237"/>
      <c r="K90" s="237"/>
      <c r="L90" s="237">
        <f t="shared" si="3"/>
        <v>0.31</v>
      </c>
      <c r="M90" s="237"/>
      <c r="N90" s="262"/>
    </row>
    <row r="91" spans="1:14" s="142" customFormat="1" ht="11.25">
      <c r="A91" s="207"/>
      <c r="B91" s="269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263"/>
    </row>
    <row r="92" spans="1:14" s="142" customFormat="1" ht="21">
      <c r="A92" s="274">
        <v>242</v>
      </c>
      <c r="B92" s="110" t="s">
        <v>164</v>
      </c>
      <c r="C92" s="30">
        <v>60</v>
      </c>
      <c r="D92" s="30"/>
      <c r="E92" s="30"/>
      <c r="F92" s="30">
        <v>8.95</v>
      </c>
      <c r="G92" s="30">
        <v>6.31</v>
      </c>
      <c r="H92" s="30">
        <v>25.52</v>
      </c>
      <c r="I92" s="30">
        <v>195.48</v>
      </c>
      <c r="J92" s="30"/>
      <c r="K92" s="30"/>
      <c r="L92" s="30">
        <v>0.31</v>
      </c>
      <c r="M92" s="30"/>
      <c r="N92" s="169"/>
    </row>
    <row r="93" spans="1:14" s="142" customFormat="1" ht="11.25">
      <c r="A93" s="274"/>
      <c r="B93" s="103" t="s">
        <v>77</v>
      </c>
      <c r="C93" s="30"/>
      <c r="D93" s="33">
        <v>28</v>
      </c>
      <c r="E93" s="33">
        <v>28</v>
      </c>
      <c r="F93" s="30"/>
      <c r="G93" s="30"/>
      <c r="H93" s="30"/>
      <c r="I93" s="30"/>
      <c r="J93" s="30"/>
      <c r="K93" s="30"/>
      <c r="L93" s="30"/>
      <c r="M93" s="30"/>
      <c r="N93" s="169"/>
    </row>
    <row r="94" spans="1:14" s="142" customFormat="1" ht="11.25">
      <c r="A94" s="274"/>
      <c r="B94" s="103" t="s">
        <v>61</v>
      </c>
      <c r="C94" s="30"/>
      <c r="D94" s="33">
        <v>20</v>
      </c>
      <c r="E94" s="33">
        <v>20</v>
      </c>
      <c r="F94" s="30"/>
      <c r="G94" s="30"/>
      <c r="H94" s="30"/>
      <c r="I94" s="30"/>
      <c r="J94" s="30"/>
      <c r="K94" s="30"/>
      <c r="L94" s="30"/>
      <c r="M94" s="30"/>
      <c r="N94" s="169"/>
    </row>
    <row r="95" spans="1:14" s="142" customFormat="1" ht="11.25">
      <c r="A95" s="274"/>
      <c r="B95" s="103" t="s">
        <v>82</v>
      </c>
      <c r="C95" s="30"/>
      <c r="D95" s="33" t="s">
        <v>175</v>
      </c>
      <c r="E95" s="33">
        <v>7</v>
      </c>
      <c r="F95" s="30"/>
      <c r="G95" s="30"/>
      <c r="H95" s="30"/>
      <c r="I95" s="30"/>
      <c r="J95" s="30"/>
      <c r="K95" s="30"/>
      <c r="L95" s="30"/>
      <c r="M95" s="30"/>
      <c r="N95" s="169"/>
    </row>
    <row r="96" spans="1:14" s="142" customFormat="1" ht="11.25">
      <c r="A96" s="274"/>
      <c r="B96" s="103" t="s">
        <v>62</v>
      </c>
      <c r="C96" s="30"/>
      <c r="D96" s="33" t="s">
        <v>234</v>
      </c>
      <c r="E96" s="33" t="s">
        <v>234</v>
      </c>
      <c r="F96" s="30"/>
      <c r="G96" s="30"/>
      <c r="H96" s="30"/>
      <c r="I96" s="30"/>
      <c r="J96" s="30"/>
      <c r="K96" s="30"/>
      <c r="L96" s="30"/>
      <c r="M96" s="30"/>
      <c r="N96" s="169"/>
    </row>
    <row r="97" spans="1:14" s="142" customFormat="1" ht="11.25">
      <c r="A97" s="274"/>
      <c r="B97" s="103" t="s">
        <v>76</v>
      </c>
      <c r="C97" s="30"/>
      <c r="D97" s="33">
        <v>3</v>
      </c>
      <c r="E97" s="33">
        <v>3</v>
      </c>
      <c r="F97" s="30"/>
      <c r="G97" s="30"/>
      <c r="H97" s="30"/>
      <c r="I97" s="30"/>
      <c r="J97" s="30"/>
      <c r="K97" s="30"/>
      <c r="L97" s="30"/>
      <c r="M97" s="30"/>
      <c r="N97" s="169"/>
    </row>
    <row r="98" spans="1:14" s="142" customFormat="1" ht="11.25">
      <c r="A98" s="274"/>
      <c r="B98" s="103" t="s">
        <v>81</v>
      </c>
      <c r="C98" s="30"/>
      <c r="D98" s="33">
        <v>0.57</v>
      </c>
      <c r="E98" s="33">
        <v>0.57</v>
      </c>
      <c r="F98" s="30"/>
      <c r="G98" s="30"/>
      <c r="H98" s="30"/>
      <c r="I98" s="30"/>
      <c r="J98" s="30"/>
      <c r="K98" s="30"/>
      <c r="L98" s="30"/>
      <c r="M98" s="30"/>
      <c r="N98" s="169"/>
    </row>
    <row r="99" spans="1:14" s="142" customFormat="1" ht="11.25">
      <c r="A99" s="274"/>
      <c r="B99" s="103" t="s">
        <v>119</v>
      </c>
      <c r="C99" s="30"/>
      <c r="D99" s="33">
        <v>25</v>
      </c>
      <c r="E99" s="33">
        <v>25</v>
      </c>
      <c r="F99" s="30"/>
      <c r="G99" s="30"/>
      <c r="H99" s="30"/>
      <c r="I99" s="30"/>
      <c r="J99" s="30"/>
      <c r="K99" s="30"/>
      <c r="L99" s="30"/>
      <c r="M99" s="30"/>
      <c r="N99" s="169"/>
    </row>
    <row r="100" spans="1:14" s="142" customFormat="1" ht="11.25">
      <c r="A100" s="274"/>
      <c r="B100" s="103" t="s">
        <v>74</v>
      </c>
      <c r="C100" s="30"/>
      <c r="D100" s="33">
        <v>2</v>
      </c>
      <c r="E100" s="33">
        <v>2</v>
      </c>
      <c r="F100" s="30"/>
      <c r="G100" s="30"/>
      <c r="H100" s="30"/>
      <c r="I100" s="30"/>
      <c r="J100" s="30"/>
      <c r="K100" s="30"/>
      <c r="L100" s="30"/>
      <c r="M100" s="30"/>
      <c r="N100" s="169"/>
    </row>
    <row r="101" spans="1:14" s="142" customFormat="1" ht="11.25">
      <c r="A101" s="274"/>
      <c r="B101" s="103"/>
      <c r="C101" s="30"/>
      <c r="D101" s="30"/>
      <c r="E101" s="30"/>
      <c r="F101" s="116"/>
      <c r="G101" s="116"/>
      <c r="H101" s="116"/>
      <c r="I101" s="116"/>
      <c r="J101" s="116"/>
      <c r="K101" s="116"/>
      <c r="L101" s="116"/>
      <c r="M101" s="116"/>
      <c r="N101" s="265"/>
    </row>
    <row r="102" spans="1:14" s="142" customFormat="1" ht="11.25">
      <c r="A102" s="274">
        <v>253</v>
      </c>
      <c r="B102" s="110" t="s">
        <v>165</v>
      </c>
      <c r="C102" s="39">
        <v>160</v>
      </c>
      <c r="D102" s="33">
        <v>160</v>
      </c>
      <c r="E102" s="34">
        <v>160</v>
      </c>
      <c r="F102" s="114">
        <v>2.8</v>
      </c>
      <c r="G102" s="116">
        <v>2.5</v>
      </c>
      <c r="H102" s="116">
        <v>10.5</v>
      </c>
      <c r="I102" s="116">
        <v>76</v>
      </c>
      <c r="J102" s="116"/>
      <c r="K102" s="116"/>
      <c r="L102" s="116">
        <v>0</v>
      </c>
      <c r="M102" s="116"/>
      <c r="N102" s="265"/>
    </row>
    <row r="103" spans="1:14" s="142" customFormat="1" ht="11.25">
      <c r="A103" s="274"/>
      <c r="B103" s="103"/>
      <c r="C103" s="30"/>
      <c r="D103" s="30"/>
      <c r="E103" s="31"/>
      <c r="F103" s="62"/>
      <c r="G103" s="62"/>
      <c r="H103" s="62"/>
      <c r="I103" s="62"/>
      <c r="J103" s="62"/>
      <c r="K103" s="62"/>
      <c r="L103" s="62"/>
      <c r="M103" s="62"/>
      <c r="N103" s="266"/>
    </row>
    <row r="104" spans="1:14" s="142" customFormat="1" ht="12" thickBot="1">
      <c r="A104" s="206"/>
      <c r="B104" s="270"/>
      <c r="C104" s="116"/>
      <c r="D104" s="116"/>
      <c r="E104" s="260"/>
      <c r="F104" s="247"/>
      <c r="G104" s="247"/>
      <c r="H104" s="247"/>
      <c r="I104" s="247"/>
      <c r="J104" s="247"/>
      <c r="K104" s="247"/>
      <c r="L104" s="247"/>
      <c r="M104" s="247"/>
      <c r="N104" s="267"/>
    </row>
    <row r="105" spans="1:14" s="142" customFormat="1" ht="12" thickBot="1">
      <c r="A105" s="275"/>
      <c r="B105" s="374" t="s">
        <v>84</v>
      </c>
      <c r="C105" s="334">
        <v>0.17</v>
      </c>
      <c r="D105" s="237"/>
      <c r="E105" s="237"/>
      <c r="F105" s="237">
        <f>SUM(F107:F122)</f>
        <v>12.269999999999998</v>
      </c>
      <c r="G105" s="237">
        <f aca="true" t="shared" si="4" ref="G105:L105">SUM(G107:G122)</f>
        <v>15.49</v>
      </c>
      <c r="H105" s="237">
        <f t="shared" si="4"/>
        <v>28.509999999999998</v>
      </c>
      <c r="I105" s="237">
        <f t="shared" si="4"/>
        <v>303.89</v>
      </c>
      <c r="J105" s="237"/>
      <c r="K105" s="237"/>
      <c r="L105" s="237">
        <f t="shared" si="4"/>
        <v>4.58</v>
      </c>
      <c r="M105" s="237"/>
      <c r="N105" s="262"/>
    </row>
    <row r="106" spans="1:14" s="142" customFormat="1" ht="11.25">
      <c r="A106" s="207"/>
      <c r="B106" s="269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263"/>
    </row>
    <row r="107" spans="1:14" s="142" customFormat="1" ht="42">
      <c r="A107" s="274">
        <v>203</v>
      </c>
      <c r="B107" s="110" t="s">
        <v>235</v>
      </c>
      <c r="C107" s="30">
        <v>30</v>
      </c>
      <c r="D107" s="30"/>
      <c r="E107" s="30"/>
      <c r="F107" s="30">
        <v>9.95</v>
      </c>
      <c r="G107" s="30">
        <v>15.25</v>
      </c>
      <c r="H107" s="30">
        <v>5.65</v>
      </c>
      <c r="I107" s="30">
        <v>200.11</v>
      </c>
      <c r="J107" s="30"/>
      <c r="K107" s="30"/>
      <c r="L107" s="30">
        <v>2.98</v>
      </c>
      <c r="M107" s="30"/>
      <c r="N107" s="169"/>
    </row>
    <row r="108" spans="1:14" s="142" customFormat="1" ht="11.25">
      <c r="A108" s="274"/>
      <c r="B108" s="103" t="s">
        <v>82</v>
      </c>
      <c r="C108" s="30"/>
      <c r="D108" s="33" t="s">
        <v>236</v>
      </c>
      <c r="E108" s="33">
        <v>60</v>
      </c>
      <c r="F108" s="30"/>
      <c r="G108" s="30"/>
      <c r="H108" s="30"/>
      <c r="I108" s="30"/>
      <c r="J108" s="30"/>
      <c r="K108" s="30"/>
      <c r="L108" s="30"/>
      <c r="M108" s="30"/>
      <c r="N108" s="169"/>
    </row>
    <row r="109" spans="1:14" s="142" customFormat="1" ht="41.25" customHeight="1">
      <c r="A109" s="274"/>
      <c r="B109" s="103" t="s">
        <v>61</v>
      </c>
      <c r="C109" s="30"/>
      <c r="D109" s="33">
        <v>60</v>
      </c>
      <c r="E109" s="33">
        <v>60</v>
      </c>
      <c r="F109" s="30"/>
      <c r="G109" s="30"/>
      <c r="H109" s="30"/>
      <c r="I109" s="30"/>
      <c r="J109" s="30"/>
      <c r="K109" s="30"/>
      <c r="L109" s="30"/>
      <c r="M109" s="30"/>
      <c r="N109" s="169"/>
    </row>
    <row r="110" spans="1:14" s="142" customFormat="1" ht="11.25">
      <c r="A110" s="274"/>
      <c r="B110" s="103" t="s">
        <v>35</v>
      </c>
      <c r="C110" s="30"/>
      <c r="D110" s="33">
        <v>0.3</v>
      </c>
      <c r="E110" s="33">
        <v>0.3</v>
      </c>
      <c r="F110" s="30"/>
      <c r="G110" s="30"/>
      <c r="H110" s="30"/>
      <c r="I110" s="30"/>
      <c r="J110" s="30"/>
      <c r="K110" s="30"/>
      <c r="L110" s="30"/>
      <c r="M110" s="30"/>
      <c r="N110" s="169"/>
    </row>
    <row r="111" spans="1:14" s="142" customFormat="1" ht="11.25">
      <c r="A111" s="274"/>
      <c r="B111" s="103" t="s">
        <v>76</v>
      </c>
      <c r="C111" s="30"/>
      <c r="D111" s="33">
        <v>3</v>
      </c>
      <c r="E111" s="33">
        <v>3</v>
      </c>
      <c r="F111" s="30"/>
      <c r="G111" s="30"/>
      <c r="H111" s="30"/>
      <c r="I111" s="30"/>
      <c r="J111" s="30"/>
      <c r="K111" s="30"/>
      <c r="L111" s="30"/>
      <c r="M111" s="30"/>
      <c r="N111" s="169"/>
    </row>
    <row r="112" spans="1:14" s="142" customFormat="1" ht="11.25">
      <c r="A112" s="274"/>
      <c r="B112" s="103" t="s">
        <v>74</v>
      </c>
      <c r="C112" s="30"/>
      <c r="D112" s="33">
        <v>2</v>
      </c>
      <c r="E112" s="33">
        <v>2</v>
      </c>
      <c r="F112" s="30"/>
      <c r="G112" s="30"/>
      <c r="H112" s="30"/>
      <c r="I112" s="30"/>
      <c r="J112" s="30"/>
      <c r="K112" s="30"/>
      <c r="L112" s="30"/>
      <c r="M112" s="30"/>
      <c r="N112" s="169"/>
    </row>
    <row r="113" spans="1:14" s="142" customFormat="1" ht="11.25">
      <c r="A113" s="274"/>
      <c r="B113" s="103"/>
      <c r="C113" s="30"/>
      <c r="D113" s="33"/>
      <c r="E113" s="33"/>
      <c r="F113" s="30"/>
      <c r="G113" s="30"/>
      <c r="H113" s="30"/>
      <c r="I113" s="30"/>
      <c r="J113" s="30"/>
      <c r="K113" s="30"/>
      <c r="L113" s="30"/>
      <c r="M113" s="30"/>
      <c r="N113" s="169"/>
    </row>
    <row r="114" spans="1:14" s="142" customFormat="1" ht="11.25">
      <c r="A114" s="274"/>
      <c r="B114" s="103" t="s">
        <v>68</v>
      </c>
      <c r="C114" s="30"/>
      <c r="D114" s="33">
        <v>50</v>
      </c>
      <c r="E114" s="33">
        <v>30</v>
      </c>
      <c r="F114" s="30"/>
      <c r="G114" s="30"/>
      <c r="H114" s="30"/>
      <c r="I114" s="30"/>
      <c r="J114" s="30"/>
      <c r="K114" s="30"/>
      <c r="L114" s="30"/>
      <c r="M114" s="30"/>
      <c r="N114" s="169"/>
    </row>
    <row r="115" spans="1:14" s="142" customFormat="1" ht="11.25">
      <c r="A115" s="274"/>
      <c r="B115" s="103"/>
      <c r="C115" s="30"/>
      <c r="D115" s="33"/>
      <c r="E115" s="33"/>
      <c r="F115" s="30"/>
      <c r="G115" s="30"/>
      <c r="H115" s="30"/>
      <c r="I115" s="30"/>
      <c r="J115" s="30"/>
      <c r="K115" s="30"/>
      <c r="L115" s="30"/>
      <c r="M115" s="30"/>
      <c r="N115" s="169"/>
    </row>
    <row r="116" spans="1:14" s="142" customFormat="1" ht="11.25">
      <c r="A116" s="274"/>
      <c r="B116" s="103"/>
      <c r="C116" s="30"/>
      <c r="D116" s="33"/>
      <c r="E116" s="33"/>
      <c r="F116" s="30"/>
      <c r="G116" s="30"/>
      <c r="H116" s="30"/>
      <c r="I116" s="30"/>
      <c r="J116" s="30"/>
      <c r="K116" s="30"/>
      <c r="L116" s="30"/>
      <c r="M116" s="30"/>
      <c r="N116" s="169"/>
    </row>
    <row r="117" spans="1:14" s="142" customFormat="1" ht="21">
      <c r="A117" s="274">
        <v>260</v>
      </c>
      <c r="B117" s="110" t="s">
        <v>166</v>
      </c>
      <c r="C117" s="30">
        <v>150</v>
      </c>
      <c r="D117" s="30"/>
      <c r="E117" s="30"/>
      <c r="F117" s="83">
        <v>0.04</v>
      </c>
      <c r="G117" s="83">
        <v>0</v>
      </c>
      <c r="H117" s="83">
        <v>8.1</v>
      </c>
      <c r="I117" s="83">
        <v>33.28</v>
      </c>
      <c r="J117" s="83"/>
      <c r="K117" s="83"/>
      <c r="L117" s="83">
        <v>1.6</v>
      </c>
      <c r="M117" s="83"/>
      <c r="N117" s="268"/>
    </row>
    <row r="118" spans="1:14" s="142" customFormat="1" ht="11.25">
      <c r="A118" s="274"/>
      <c r="B118" s="103" t="s">
        <v>86</v>
      </c>
      <c r="C118" s="30"/>
      <c r="D118" s="33">
        <v>0.45</v>
      </c>
      <c r="E118" s="33">
        <v>0.45</v>
      </c>
      <c r="F118" s="30"/>
      <c r="G118" s="30"/>
      <c r="H118" s="30"/>
      <c r="I118" s="30"/>
      <c r="J118" s="30"/>
      <c r="K118" s="30"/>
      <c r="L118" s="30"/>
      <c r="M118" s="30"/>
      <c r="N118" s="169"/>
    </row>
    <row r="119" spans="1:14" s="142" customFormat="1" ht="11.25">
      <c r="A119" s="274"/>
      <c r="B119" s="103" t="s">
        <v>137</v>
      </c>
      <c r="C119" s="30"/>
      <c r="D119" s="33">
        <v>8</v>
      </c>
      <c r="E119" s="33">
        <v>8</v>
      </c>
      <c r="F119" s="30"/>
      <c r="G119" s="30"/>
      <c r="H119" s="30"/>
      <c r="I119" s="30"/>
      <c r="J119" s="30"/>
      <c r="K119" s="30"/>
      <c r="L119" s="30"/>
      <c r="M119" s="30"/>
      <c r="N119" s="169"/>
    </row>
    <row r="120" spans="1:14" s="142" customFormat="1" ht="11.25">
      <c r="A120" s="274"/>
      <c r="B120" s="103" t="s">
        <v>87</v>
      </c>
      <c r="C120" s="30"/>
      <c r="D120" s="33">
        <v>5</v>
      </c>
      <c r="E120" s="33">
        <v>4</v>
      </c>
      <c r="F120" s="30"/>
      <c r="G120" s="30"/>
      <c r="H120" s="30"/>
      <c r="I120" s="30"/>
      <c r="J120" s="30"/>
      <c r="K120" s="30"/>
      <c r="L120" s="30"/>
      <c r="M120" s="30"/>
      <c r="N120" s="169"/>
    </row>
    <row r="121" spans="1:14" s="142" customFormat="1" ht="11.25">
      <c r="A121" s="274"/>
      <c r="B121" s="103"/>
      <c r="C121" s="30"/>
      <c r="D121" s="33"/>
      <c r="E121" s="33"/>
      <c r="F121" s="30"/>
      <c r="G121" s="30"/>
      <c r="H121" s="30"/>
      <c r="I121" s="30"/>
      <c r="J121" s="30"/>
      <c r="K121" s="30"/>
      <c r="L121" s="30"/>
      <c r="M121" s="30"/>
      <c r="N121" s="169"/>
    </row>
    <row r="122" spans="1:14" s="142" customFormat="1" ht="21">
      <c r="A122" s="274"/>
      <c r="B122" s="110" t="s">
        <v>65</v>
      </c>
      <c r="C122" s="39">
        <v>30</v>
      </c>
      <c r="D122" s="34">
        <v>30</v>
      </c>
      <c r="E122" s="34">
        <v>30</v>
      </c>
      <c r="F122" s="29">
        <v>2.28</v>
      </c>
      <c r="G122" s="29">
        <v>0.24</v>
      </c>
      <c r="H122" s="29">
        <v>14.76</v>
      </c>
      <c r="I122" s="29">
        <v>70.5</v>
      </c>
      <c r="J122" s="29"/>
      <c r="K122" s="29"/>
      <c r="L122" s="29">
        <v>0</v>
      </c>
      <c r="M122" s="29"/>
      <c r="N122" s="264"/>
    </row>
    <row r="123" spans="1:14" s="142" customFormat="1" ht="11.25">
      <c r="A123" s="274"/>
      <c r="B123" s="103"/>
      <c r="C123" s="30"/>
      <c r="D123" s="30"/>
      <c r="E123" s="30"/>
      <c r="F123" s="62"/>
      <c r="G123" s="62"/>
      <c r="H123" s="62"/>
      <c r="I123" s="62"/>
      <c r="J123" s="62"/>
      <c r="K123" s="62"/>
      <c r="L123" s="62"/>
      <c r="M123" s="62"/>
      <c r="N123" s="266"/>
    </row>
    <row r="124" spans="1:14" s="142" customFormat="1" ht="11.25">
      <c r="A124" s="274"/>
      <c r="B124" s="103" t="s">
        <v>88</v>
      </c>
      <c r="C124" s="30">
        <f>SUM(C122,C117,C107,C102,C92,C89,C88,C82,C74,C65,C44,C37,C33,C29,C27,C19,C11)</f>
        <v>1565</v>
      </c>
      <c r="D124" s="141"/>
      <c r="E124" s="141"/>
      <c r="F124" s="30">
        <f>SUM(F105,F90,F35,F31,F9)</f>
        <v>74.14</v>
      </c>
      <c r="G124" s="30">
        <f>SUM(G105,G90,G35,G31,G9)</f>
        <v>54.6</v>
      </c>
      <c r="H124" s="30">
        <f>SUM(H105,H90,H35,H31,H9)</f>
        <v>318.13</v>
      </c>
      <c r="I124" s="30">
        <f>SUM(I105,I90,I35,I31,I9)</f>
        <v>2144.24</v>
      </c>
      <c r="J124" s="30"/>
      <c r="K124" s="30"/>
      <c r="L124" s="30">
        <f>SUM(L105,L90,L35,L31,L9)</f>
        <v>82.90999999999998</v>
      </c>
      <c r="M124" s="62"/>
      <c r="N124" s="266"/>
    </row>
    <row r="125" spans="1:14" s="142" customFormat="1" ht="15.75">
      <c r="A125" s="276"/>
      <c r="B125" s="273"/>
      <c r="C125" s="146"/>
      <c r="D125" s="146"/>
      <c r="E125" s="146"/>
      <c r="F125" s="147"/>
      <c r="G125" s="146"/>
      <c r="H125" s="146"/>
      <c r="I125" s="146"/>
      <c r="J125" s="146"/>
      <c r="K125" s="146"/>
      <c r="L125" s="146"/>
      <c r="M125" s="146"/>
      <c r="N125" s="146"/>
    </row>
    <row r="126" spans="1:14" s="142" customFormat="1" ht="12.75">
      <c r="A126" s="276"/>
      <c r="B126" s="273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</row>
    <row r="127" spans="1:14" s="142" customFormat="1" ht="12.75">
      <c r="A127" s="276"/>
      <c r="B127" s="273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</row>
  </sheetData>
  <sheetProtection/>
  <mergeCells count="44">
    <mergeCell ref="E37:E39"/>
    <mergeCell ref="D37:D39"/>
    <mergeCell ref="G19:G21"/>
    <mergeCell ref="F19:F21"/>
    <mergeCell ref="D19:D21"/>
    <mergeCell ref="E19:E21"/>
    <mergeCell ref="A37:A39"/>
    <mergeCell ref="N37:N39"/>
    <mergeCell ref="M37:M39"/>
    <mergeCell ref="L37:L39"/>
    <mergeCell ref="K37:K39"/>
    <mergeCell ref="J37:J39"/>
    <mergeCell ref="I37:I39"/>
    <mergeCell ref="H37:H39"/>
    <mergeCell ref="B37:B39"/>
    <mergeCell ref="G37:G39"/>
    <mergeCell ref="A19:A21"/>
    <mergeCell ref="N19:N21"/>
    <mergeCell ref="M19:M21"/>
    <mergeCell ref="L19:L21"/>
    <mergeCell ref="K19:K21"/>
    <mergeCell ref="J19:J21"/>
    <mergeCell ref="I19:I21"/>
    <mergeCell ref="H19:H21"/>
    <mergeCell ref="C37:C39"/>
    <mergeCell ref="F7:H7"/>
    <mergeCell ref="J7:L7"/>
    <mergeCell ref="B19:B21"/>
    <mergeCell ref="C19:C21"/>
    <mergeCell ref="C44:C46"/>
    <mergeCell ref="H44:H46"/>
    <mergeCell ref="G44:G46"/>
    <mergeCell ref="F44:F46"/>
    <mergeCell ref="F37:F39"/>
    <mergeCell ref="E44:E46"/>
    <mergeCell ref="D44:D46"/>
    <mergeCell ref="A44:A46"/>
    <mergeCell ref="N44:N46"/>
    <mergeCell ref="M44:M46"/>
    <mergeCell ref="L44:L46"/>
    <mergeCell ref="K44:K46"/>
    <mergeCell ref="J44:J46"/>
    <mergeCell ref="I44:I46"/>
    <mergeCell ref="B44:B46"/>
  </mergeCells>
  <printOptions/>
  <pageMargins left="0.35433070866141736" right="0.15748031496062992" top="0.3937007874015748" bottom="0.1968503937007874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3"/>
  <sheetViews>
    <sheetView zoomScale="150" zoomScaleNormal="150" zoomScalePageLayoutView="0" workbookViewId="0" topLeftCell="A1">
      <selection activeCell="L102" sqref="L102"/>
    </sheetView>
  </sheetViews>
  <sheetFormatPr defaultColWidth="11.375" defaultRowHeight="12.75"/>
  <cols>
    <col min="1" max="1" width="11.375" style="27" customWidth="1"/>
    <col min="2" max="2" width="12.125" style="27" customWidth="1"/>
    <col min="3" max="3" width="11.375" style="27" customWidth="1"/>
    <col min="4" max="4" width="6.625" style="27" customWidth="1"/>
    <col min="5" max="5" width="6.375" style="27" customWidth="1"/>
    <col min="6" max="6" width="6.00390625" style="27" bestFit="1" customWidth="1"/>
    <col min="7" max="7" width="7.25390625" style="27" customWidth="1"/>
    <col min="8" max="8" width="6.875" style="27" customWidth="1"/>
    <col min="9" max="9" width="10.625" style="27" customWidth="1"/>
    <col min="10" max="10" width="6.00390625" style="27" customWidth="1"/>
    <col min="11" max="11" width="7.125" style="27" customWidth="1"/>
    <col min="12" max="12" width="7.00390625" style="27" customWidth="1"/>
    <col min="13" max="13" width="10.25390625" style="27" customWidth="1"/>
    <col min="14" max="14" width="6.00390625" style="27" customWidth="1"/>
    <col min="15" max="16384" width="11.375" style="27" customWidth="1"/>
  </cols>
  <sheetData>
    <row r="1" spans="1:14" s="23" customFormat="1" ht="11.25">
      <c r="A1" s="21"/>
      <c r="B1" s="21"/>
      <c r="C1" s="21"/>
      <c r="D1" s="21"/>
      <c r="E1" s="22" t="s">
        <v>36</v>
      </c>
      <c r="F1" s="21"/>
      <c r="G1" s="21"/>
      <c r="H1" s="21"/>
      <c r="I1" s="21"/>
      <c r="J1" s="21"/>
      <c r="K1" s="21"/>
      <c r="L1" s="21"/>
      <c r="M1" s="21"/>
      <c r="N1" s="21"/>
    </row>
    <row r="2" spans="1:14" s="23" customFormat="1" ht="11.25">
      <c r="A2" s="19" t="s">
        <v>37</v>
      </c>
      <c r="B2" s="356" t="s">
        <v>335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23" customFormat="1" ht="11.25">
      <c r="A3" s="19" t="s">
        <v>38</v>
      </c>
      <c r="B3" s="8" t="s">
        <v>39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23" customFormat="1" ht="11.25">
      <c r="A4" s="19" t="s">
        <v>40</v>
      </c>
      <c r="B4" s="52" t="s">
        <v>326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23" customFormat="1" ht="21.75">
      <c r="A5" s="357" t="s">
        <v>41</v>
      </c>
      <c r="B5" s="48" t="s">
        <v>233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23" customFormat="1" ht="12" thickBot="1">
      <c r="A6" s="69"/>
      <c r="B6" s="69" t="s">
        <v>42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 s="24" customFormat="1" ht="32.25" thickBot="1">
      <c r="A7" s="360" t="s">
        <v>43</v>
      </c>
      <c r="B7" s="360" t="s">
        <v>338</v>
      </c>
      <c r="C7" s="360" t="s">
        <v>44</v>
      </c>
      <c r="D7" s="360" t="s">
        <v>45</v>
      </c>
      <c r="E7" s="360" t="s">
        <v>46</v>
      </c>
      <c r="F7" s="458" t="s">
        <v>47</v>
      </c>
      <c r="G7" s="458"/>
      <c r="H7" s="458"/>
      <c r="I7" s="360" t="s">
        <v>48</v>
      </c>
      <c r="J7" s="458" t="s">
        <v>49</v>
      </c>
      <c r="K7" s="458"/>
      <c r="L7" s="458"/>
      <c r="M7" s="360" t="s">
        <v>50</v>
      </c>
      <c r="N7" s="96"/>
    </row>
    <row r="8" spans="1:14" s="23" customFormat="1" ht="12" thickBot="1">
      <c r="A8" s="375"/>
      <c r="B8" s="376"/>
      <c r="C8" s="70"/>
      <c r="D8" s="70"/>
      <c r="E8" s="70"/>
      <c r="F8" s="365" t="s">
        <v>51</v>
      </c>
      <c r="G8" s="365" t="s">
        <v>52</v>
      </c>
      <c r="H8" s="365" t="s">
        <v>53</v>
      </c>
      <c r="I8" s="365"/>
      <c r="J8" s="365" t="s">
        <v>54</v>
      </c>
      <c r="K8" s="365" t="s">
        <v>55</v>
      </c>
      <c r="L8" s="365" t="s">
        <v>56</v>
      </c>
      <c r="M8" s="365" t="s">
        <v>57</v>
      </c>
      <c r="N8" s="365" t="s">
        <v>58</v>
      </c>
    </row>
    <row r="9" spans="1:14" s="23" customFormat="1" ht="12" customHeight="1" thickBot="1">
      <c r="A9" s="232"/>
      <c r="B9" s="377" t="s">
        <v>59</v>
      </c>
      <c r="C9" s="337">
        <v>0.23</v>
      </c>
      <c r="D9" s="280"/>
      <c r="E9" s="280"/>
      <c r="F9" s="282">
        <f>SUM(F11:F26)</f>
        <v>10.4</v>
      </c>
      <c r="G9" s="282">
        <f aca="true" t="shared" si="0" ref="G9:L9">SUM(G11:G26)</f>
        <v>18.189999999999998</v>
      </c>
      <c r="H9" s="282">
        <f t="shared" si="0"/>
        <v>53.760000000000005</v>
      </c>
      <c r="I9" s="282">
        <f t="shared" si="0"/>
        <v>346.06</v>
      </c>
      <c r="J9" s="282"/>
      <c r="K9" s="282"/>
      <c r="L9" s="282">
        <f t="shared" si="0"/>
        <v>3</v>
      </c>
      <c r="M9" s="279"/>
      <c r="N9" s="281"/>
    </row>
    <row r="10" spans="1:14" s="23" customFormat="1" ht="11.25">
      <c r="A10" s="226"/>
      <c r="B10" s="70"/>
      <c r="C10" s="193"/>
      <c r="D10" s="195"/>
      <c r="E10" s="195"/>
      <c r="F10" s="193"/>
      <c r="G10" s="193"/>
      <c r="H10" s="193"/>
      <c r="I10" s="193"/>
      <c r="J10" s="193"/>
      <c r="K10" s="193"/>
      <c r="L10" s="193"/>
      <c r="M10" s="193"/>
      <c r="N10" s="193"/>
    </row>
    <row r="11" spans="1:14" s="23" customFormat="1" ht="11.25">
      <c r="A11" s="459">
        <v>168</v>
      </c>
      <c r="B11" s="450" t="s">
        <v>167</v>
      </c>
      <c r="C11" s="441">
        <v>150</v>
      </c>
      <c r="D11" s="456"/>
      <c r="E11" s="456"/>
      <c r="F11" s="441">
        <v>4.78</v>
      </c>
      <c r="G11" s="441">
        <v>14.84</v>
      </c>
      <c r="H11" s="441">
        <v>26.62</v>
      </c>
      <c r="I11" s="441">
        <v>183.71</v>
      </c>
      <c r="J11" s="453"/>
      <c r="K11" s="453"/>
      <c r="L11" s="441">
        <v>1.44</v>
      </c>
      <c r="M11" s="453"/>
      <c r="N11" s="453"/>
    </row>
    <row r="12" spans="1:14" s="23" customFormat="1" ht="12" customHeight="1">
      <c r="A12" s="460"/>
      <c r="B12" s="452"/>
      <c r="C12" s="443"/>
      <c r="D12" s="457"/>
      <c r="E12" s="457"/>
      <c r="F12" s="443"/>
      <c r="G12" s="443"/>
      <c r="H12" s="443"/>
      <c r="I12" s="443"/>
      <c r="J12" s="455"/>
      <c r="K12" s="455"/>
      <c r="L12" s="443"/>
      <c r="M12" s="455"/>
      <c r="N12" s="455"/>
    </row>
    <row r="13" spans="1:14" s="23" customFormat="1" ht="11.25" customHeight="1">
      <c r="A13" s="7"/>
      <c r="B13" s="8" t="s">
        <v>114</v>
      </c>
      <c r="C13" s="155"/>
      <c r="D13" s="156">
        <v>22</v>
      </c>
      <c r="E13" s="156">
        <v>22</v>
      </c>
      <c r="F13" s="157"/>
      <c r="G13" s="157"/>
      <c r="H13" s="157"/>
      <c r="I13" s="157"/>
      <c r="J13" s="157"/>
      <c r="K13" s="157"/>
      <c r="L13" s="157"/>
      <c r="M13" s="157"/>
      <c r="N13" s="155"/>
    </row>
    <row r="14" spans="1:14" s="23" customFormat="1" ht="11.25">
      <c r="A14" s="7"/>
      <c r="B14" s="8" t="s">
        <v>61</v>
      </c>
      <c r="C14" s="155"/>
      <c r="D14" s="156">
        <v>110</v>
      </c>
      <c r="E14" s="156">
        <v>110</v>
      </c>
      <c r="F14" s="157"/>
      <c r="G14" s="157"/>
      <c r="H14" s="157"/>
      <c r="I14" s="157"/>
      <c r="J14" s="157"/>
      <c r="K14" s="157"/>
      <c r="L14" s="157"/>
      <c r="M14" s="157"/>
      <c r="N14" s="155"/>
    </row>
    <row r="15" spans="1:14" s="23" customFormat="1" ht="11.25">
      <c r="A15" s="7"/>
      <c r="B15" s="8" t="s">
        <v>62</v>
      </c>
      <c r="C15" s="155"/>
      <c r="D15" s="156">
        <v>5</v>
      </c>
      <c r="E15" s="156">
        <v>5</v>
      </c>
      <c r="F15" s="157"/>
      <c r="G15" s="157"/>
      <c r="H15" s="157"/>
      <c r="I15" s="157"/>
      <c r="J15" s="157"/>
      <c r="K15" s="157"/>
      <c r="L15" s="157"/>
      <c r="M15" s="157"/>
      <c r="N15" s="155"/>
    </row>
    <row r="16" spans="1:14" s="23" customFormat="1" ht="11.25">
      <c r="A16" s="7"/>
      <c r="B16" s="8" t="s">
        <v>76</v>
      </c>
      <c r="C16" s="155"/>
      <c r="D16" s="156">
        <v>5</v>
      </c>
      <c r="E16" s="156">
        <v>5</v>
      </c>
      <c r="F16" s="157"/>
      <c r="G16" s="157"/>
      <c r="H16" s="157"/>
      <c r="I16" s="157"/>
      <c r="J16" s="157"/>
      <c r="K16" s="157"/>
      <c r="L16" s="157"/>
      <c r="M16" s="157"/>
      <c r="N16" s="155"/>
    </row>
    <row r="17" spans="1:14" s="23" customFormat="1" ht="11.25">
      <c r="A17" s="7"/>
      <c r="B17" s="8" t="s">
        <v>110</v>
      </c>
      <c r="C17" s="155"/>
      <c r="D17" s="156">
        <v>24</v>
      </c>
      <c r="E17" s="156">
        <v>24</v>
      </c>
      <c r="F17" s="157"/>
      <c r="G17" s="157"/>
      <c r="H17" s="157"/>
      <c r="I17" s="157"/>
      <c r="J17" s="157"/>
      <c r="K17" s="157"/>
      <c r="L17" s="157"/>
      <c r="M17" s="157"/>
      <c r="N17" s="155"/>
    </row>
    <row r="18" spans="1:14" s="23" customFormat="1" ht="11.25">
      <c r="A18" s="7"/>
      <c r="B18" s="8"/>
      <c r="C18" s="155"/>
      <c r="D18" s="158"/>
      <c r="E18" s="158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s="23" customFormat="1" ht="11.25">
      <c r="A19" s="438">
        <v>14</v>
      </c>
      <c r="B19" s="450" t="s">
        <v>103</v>
      </c>
      <c r="C19" s="447">
        <v>150</v>
      </c>
      <c r="D19" s="444"/>
      <c r="E19" s="444"/>
      <c r="F19" s="441">
        <v>3.72</v>
      </c>
      <c r="G19" s="441">
        <v>3.15</v>
      </c>
      <c r="H19" s="441">
        <v>14.84</v>
      </c>
      <c r="I19" s="441">
        <v>103.6</v>
      </c>
      <c r="J19" s="441"/>
      <c r="K19" s="441"/>
      <c r="L19" s="441">
        <v>1.56</v>
      </c>
      <c r="M19" s="453"/>
      <c r="N19" s="453"/>
    </row>
    <row r="20" spans="1:14" s="23" customFormat="1" ht="11.25">
      <c r="A20" s="439"/>
      <c r="B20" s="451"/>
      <c r="C20" s="448"/>
      <c r="D20" s="445"/>
      <c r="E20" s="445"/>
      <c r="F20" s="442"/>
      <c r="G20" s="442"/>
      <c r="H20" s="442"/>
      <c r="I20" s="442"/>
      <c r="J20" s="442"/>
      <c r="K20" s="442"/>
      <c r="L20" s="442"/>
      <c r="M20" s="454"/>
      <c r="N20" s="454"/>
    </row>
    <row r="21" spans="1:14" s="23" customFormat="1" ht="5.25" customHeight="1">
      <c r="A21" s="440"/>
      <c r="B21" s="452"/>
      <c r="C21" s="449"/>
      <c r="D21" s="446"/>
      <c r="E21" s="446"/>
      <c r="F21" s="443"/>
      <c r="G21" s="443"/>
      <c r="H21" s="443"/>
      <c r="I21" s="443"/>
      <c r="J21" s="443"/>
      <c r="K21" s="443"/>
      <c r="L21" s="443"/>
      <c r="M21" s="455"/>
      <c r="N21" s="455"/>
    </row>
    <row r="22" spans="1:14" s="23" customFormat="1" ht="12" customHeight="1">
      <c r="A22" s="5"/>
      <c r="B22" s="8" t="s">
        <v>104</v>
      </c>
      <c r="C22" s="155"/>
      <c r="D22" s="141">
        <v>1</v>
      </c>
      <c r="E22" s="141">
        <v>1</v>
      </c>
      <c r="F22" s="155"/>
      <c r="G22" s="155"/>
      <c r="H22" s="155"/>
      <c r="I22" s="155"/>
      <c r="J22" s="155"/>
      <c r="K22" s="155"/>
      <c r="L22" s="155"/>
      <c r="M22" s="155"/>
      <c r="N22" s="155"/>
    </row>
    <row r="23" spans="1:14" s="23" customFormat="1" ht="12" customHeight="1">
      <c r="A23" s="5"/>
      <c r="B23" s="8" t="s">
        <v>61</v>
      </c>
      <c r="C23" s="155"/>
      <c r="D23" s="141">
        <v>120</v>
      </c>
      <c r="E23" s="141">
        <v>120</v>
      </c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4" s="23" customFormat="1" ht="12.75">
      <c r="A24" s="5"/>
      <c r="B24" s="8" t="s">
        <v>110</v>
      </c>
      <c r="C24" s="155"/>
      <c r="D24" s="141">
        <v>37</v>
      </c>
      <c r="E24" s="141">
        <v>37</v>
      </c>
      <c r="F24" s="155"/>
      <c r="G24" s="155"/>
      <c r="H24" s="155"/>
      <c r="I24" s="155"/>
      <c r="J24" s="155"/>
      <c r="K24" s="155"/>
      <c r="L24" s="155"/>
      <c r="M24" s="155"/>
      <c r="N24" s="155"/>
    </row>
    <row r="25" spans="1:14" s="23" customFormat="1" ht="12.75">
      <c r="A25" s="5"/>
      <c r="B25" s="8" t="s">
        <v>62</v>
      </c>
      <c r="C25" s="155"/>
      <c r="D25" s="141">
        <v>9</v>
      </c>
      <c r="E25" s="141">
        <v>9</v>
      </c>
      <c r="F25" s="155"/>
      <c r="G25" s="155"/>
      <c r="H25" s="155"/>
      <c r="I25" s="155"/>
      <c r="J25" s="155"/>
      <c r="K25" s="155"/>
      <c r="L25" s="155"/>
      <c r="M25" s="155"/>
      <c r="N25" s="155"/>
    </row>
    <row r="26" spans="1:14" s="23" customFormat="1" ht="21">
      <c r="A26" s="5"/>
      <c r="B26" s="11" t="s">
        <v>65</v>
      </c>
      <c r="C26" s="138">
        <v>25</v>
      </c>
      <c r="D26" s="156">
        <v>25</v>
      </c>
      <c r="E26" s="156">
        <v>25</v>
      </c>
      <c r="F26" s="159">
        <v>1.9</v>
      </c>
      <c r="G26" s="159">
        <v>0.2</v>
      </c>
      <c r="H26" s="159">
        <v>12.3</v>
      </c>
      <c r="I26" s="159">
        <v>58.75</v>
      </c>
      <c r="J26" s="159"/>
      <c r="K26" s="159"/>
      <c r="L26" s="159">
        <v>0</v>
      </c>
      <c r="M26" s="160"/>
      <c r="N26" s="160"/>
    </row>
    <row r="27" spans="1:14" s="23" customFormat="1" ht="12" thickBot="1">
      <c r="A27" s="211"/>
      <c r="B27" s="69"/>
      <c r="C27" s="192"/>
      <c r="D27" s="194"/>
      <c r="E27" s="194"/>
      <c r="F27" s="192"/>
      <c r="G27" s="192"/>
      <c r="H27" s="192"/>
      <c r="I27" s="192"/>
      <c r="J27" s="192"/>
      <c r="K27" s="192"/>
      <c r="L27" s="192"/>
      <c r="M27" s="192"/>
      <c r="N27" s="192"/>
    </row>
    <row r="28" spans="1:14" s="23" customFormat="1" ht="12" thickBot="1">
      <c r="A28" s="232"/>
      <c r="B28" s="378" t="s">
        <v>106</v>
      </c>
      <c r="C28" s="337">
        <v>0.03</v>
      </c>
      <c r="D28" s="280"/>
      <c r="E28" s="280"/>
      <c r="F28" s="282">
        <f>F29</f>
        <v>0.5</v>
      </c>
      <c r="G28" s="282">
        <f aca="true" t="shared" si="1" ref="G28:L28">G29</f>
        <v>0.5</v>
      </c>
      <c r="H28" s="282">
        <f t="shared" si="1"/>
        <v>12.05</v>
      </c>
      <c r="I28" s="282">
        <f t="shared" si="1"/>
        <v>57.81</v>
      </c>
      <c r="J28" s="282"/>
      <c r="K28" s="282"/>
      <c r="L28" s="282">
        <f t="shared" si="1"/>
        <v>12.3</v>
      </c>
      <c r="M28" s="279"/>
      <c r="N28" s="281"/>
    </row>
    <row r="29" spans="1:14" s="23" customFormat="1" ht="21">
      <c r="A29" s="226"/>
      <c r="B29" s="283" t="s">
        <v>168</v>
      </c>
      <c r="C29" s="191">
        <v>123</v>
      </c>
      <c r="D29" s="190">
        <v>140</v>
      </c>
      <c r="E29" s="284">
        <v>123</v>
      </c>
      <c r="F29" s="191">
        <v>0.5</v>
      </c>
      <c r="G29" s="188">
        <v>0.5</v>
      </c>
      <c r="H29" s="188">
        <v>12.05</v>
      </c>
      <c r="I29" s="188">
        <v>57.81</v>
      </c>
      <c r="J29" s="188"/>
      <c r="K29" s="188"/>
      <c r="L29" s="188">
        <v>12.3</v>
      </c>
      <c r="M29" s="193"/>
      <c r="N29" s="193"/>
    </row>
    <row r="30" spans="1:14" s="23" customFormat="1" ht="11.25">
      <c r="A30" s="7"/>
      <c r="B30" s="8"/>
      <c r="C30" s="157"/>
      <c r="D30" s="141"/>
      <c r="E30" s="141"/>
      <c r="F30" s="157"/>
      <c r="G30" s="157"/>
      <c r="H30" s="157"/>
      <c r="I30" s="157"/>
      <c r="J30" s="157"/>
      <c r="K30" s="157"/>
      <c r="L30" s="157"/>
      <c r="M30" s="155"/>
      <c r="N30" s="155"/>
    </row>
    <row r="31" spans="1:14" s="23" customFormat="1" ht="11.25">
      <c r="A31" s="7"/>
      <c r="B31" s="8"/>
      <c r="C31" s="155"/>
      <c r="D31" s="164"/>
      <c r="E31" s="164"/>
      <c r="F31" s="155"/>
      <c r="G31" s="155"/>
      <c r="H31" s="155"/>
      <c r="I31" s="155"/>
      <c r="J31" s="155"/>
      <c r="K31" s="155"/>
      <c r="L31" s="155"/>
      <c r="M31" s="155"/>
      <c r="N31" s="155"/>
    </row>
    <row r="32" spans="1:14" s="23" customFormat="1" ht="12" thickBot="1">
      <c r="A32" s="211"/>
      <c r="B32" s="69"/>
      <c r="C32" s="192"/>
      <c r="D32" s="194"/>
      <c r="E32" s="194"/>
      <c r="F32" s="192"/>
      <c r="G32" s="192"/>
      <c r="H32" s="192"/>
      <c r="I32" s="192"/>
      <c r="J32" s="192"/>
      <c r="K32" s="192"/>
      <c r="L32" s="192"/>
      <c r="M32" s="192"/>
      <c r="N32" s="192"/>
    </row>
    <row r="33" spans="1:14" s="23" customFormat="1" ht="12" thickBot="1">
      <c r="A33" s="232"/>
      <c r="B33" s="378" t="s">
        <v>107</v>
      </c>
      <c r="C33" s="337">
        <v>0.33</v>
      </c>
      <c r="D33" s="280"/>
      <c r="E33" s="280"/>
      <c r="F33" s="282">
        <f>SUM(F34:F66)</f>
        <v>20.4</v>
      </c>
      <c r="G33" s="282">
        <f>SUM(G34:G66)</f>
        <v>17.910000000000004</v>
      </c>
      <c r="H33" s="282">
        <f>SUM(H34:H66)</f>
        <v>100.5</v>
      </c>
      <c r="I33" s="282">
        <f>SUM(I34:I66)</f>
        <v>628.3299999999999</v>
      </c>
      <c r="J33" s="282"/>
      <c r="K33" s="282"/>
      <c r="L33" s="282">
        <f>SUM(L34:L66)</f>
        <v>80.11</v>
      </c>
      <c r="M33" s="279"/>
      <c r="N33" s="281"/>
    </row>
    <row r="34" spans="1:14" s="23" customFormat="1" ht="21">
      <c r="A34" s="226">
        <v>64</v>
      </c>
      <c r="B34" s="283" t="s">
        <v>169</v>
      </c>
      <c r="C34" s="191">
        <v>200</v>
      </c>
      <c r="D34" s="190"/>
      <c r="E34" s="190"/>
      <c r="F34" s="188">
        <v>5.43</v>
      </c>
      <c r="G34" s="188">
        <v>5.34</v>
      </c>
      <c r="H34" s="188">
        <v>51.82</v>
      </c>
      <c r="I34" s="188">
        <v>257.03</v>
      </c>
      <c r="J34" s="188"/>
      <c r="K34" s="188"/>
      <c r="L34" s="188">
        <v>10.11</v>
      </c>
      <c r="M34" s="188"/>
      <c r="N34" s="193"/>
    </row>
    <row r="35" spans="1:14" s="23" customFormat="1" ht="11.25">
      <c r="A35" s="7"/>
      <c r="B35" s="8" t="s">
        <v>144</v>
      </c>
      <c r="C35" s="157"/>
      <c r="D35" s="141">
        <v>40</v>
      </c>
      <c r="E35" s="141">
        <v>32</v>
      </c>
      <c r="F35" s="161"/>
      <c r="G35" s="161"/>
      <c r="H35" s="161"/>
      <c r="I35" s="161"/>
      <c r="J35" s="161"/>
      <c r="K35" s="161"/>
      <c r="L35" s="161"/>
      <c r="M35" s="161"/>
      <c r="N35" s="162"/>
    </row>
    <row r="36" spans="1:14" s="23" customFormat="1" ht="11.25">
      <c r="A36" s="7"/>
      <c r="B36" s="8" t="s">
        <v>102</v>
      </c>
      <c r="C36" s="157"/>
      <c r="D36" s="141"/>
      <c r="E36" s="141"/>
      <c r="F36" s="157"/>
      <c r="G36" s="157"/>
      <c r="H36" s="157"/>
      <c r="I36" s="157"/>
      <c r="J36" s="157"/>
      <c r="K36" s="157"/>
      <c r="L36" s="157"/>
      <c r="M36" s="157"/>
      <c r="N36" s="155"/>
    </row>
    <row r="37" spans="1:14" s="23" customFormat="1" ht="11.25">
      <c r="A37" s="7"/>
      <c r="B37" s="8" t="s">
        <v>91</v>
      </c>
      <c r="C37" s="157"/>
      <c r="D37" s="141">
        <v>87</v>
      </c>
      <c r="E37" s="141">
        <v>65</v>
      </c>
      <c r="F37" s="157"/>
      <c r="G37" s="157"/>
      <c r="H37" s="157"/>
      <c r="I37" s="157"/>
      <c r="J37" s="157"/>
      <c r="K37" s="157"/>
      <c r="L37" s="157"/>
      <c r="M37" s="157"/>
      <c r="N37" s="155"/>
    </row>
    <row r="38" spans="1:14" s="23" customFormat="1" ht="11.25">
      <c r="A38" s="7"/>
      <c r="B38" s="8" t="s">
        <v>69</v>
      </c>
      <c r="C38" s="157"/>
      <c r="D38" s="141">
        <v>93</v>
      </c>
      <c r="E38" s="141">
        <v>65</v>
      </c>
      <c r="F38" s="157"/>
      <c r="G38" s="157"/>
      <c r="H38" s="157"/>
      <c r="I38" s="157"/>
      <c r="J38" s="157"/>
      <c r="K38" s="157"/>
      <c r="L38" s="157"/>
      <c r="M38" s="157"/>
      <c r="N38" s="155"/>
    </row>
    <row r="39" spans="1:14" s="23" customFormat="1" ht="11.25">
      <c r="A39" s="7"/>
      <c r="B39" s="8" t="s">
        <v>70</v>
      </c>
      <c r="C39" s="157"/>
      <c r="D39" s="141">
        <v>100</v>
      </c>
      <c r="E39" s="141">
        <v>65</v>
      </c>
      <c r="F39" s="157"/>
      <c r="G39" s="157"/>
      <c r="H39" s="157"/>
      <c r="I39" s="157"/>
      <c r="J39" s="157"/>
      <c r="K39" s="157"/>
      <c r="L39" s="157"/>
      <c r="M39" s="157"/>
      <c r="N39" s="155"/>
    </row>
    <row r="40" spans="1:14" s="23" customFormat="1" ht="11.25">
      <c r="A40" s="7"/>
      <c r="B40" s="8" t="s">
        <v>71</v>
      </c>
      <c r="C40" s="157"/>
      <c r="D40" s="141">
        <v>108</v>
      </c>
      <c r="E40" s="141">
        <v>65</v>
      </c>
      <c r="F40" s="157"/>
      <c r="G40" s="157"/>
      <c r="H40" s="157"/>
      <c r="I40" s="157"/>
      <c r="J40" s="157"/>
      <c r="K40" s="157"/>
      <c r="L40" s="157"/>
      <c r="M40" s="157"/>
      <c r="N40" s="155"/>
    </row>
    <row r="41" spans="1:14" s="23" customFormat="1" ht="11.25">
      <c r="A41" s="7"/>
      <c r="B41" s="8" t="s">
        <v>72</v>
      </c>
      <c r="C41" s="157"/>
      <c r="D41" s="141">
        <v>17</v>
      </c>
      <c r="E41" s="141">
        <v>13</v>
      </c>
      <c r="F41" s="157"/>
      <c r="G41" s="157"/>
      <c r="H41" s="157"/>
      <c r="I41" s="157"/>
      <c r="J41" s="157"/>
      <c r="K41" s="157"/>
      <c r="L41" s="157"/>
      <c r="M41" s="157"/>
      <c r="N41" s="155"/>
    </row>
    <row r="42" spans="1:14" s="23" customFormat="1" ht="11.25">
      <c r="A42" s="7"/>
      <c r="B42" s="8" t="s">
        <v>73</v>
      </c>
      <c r="C42" s="157"/>
      <c r="D42" s="141">
        <v>18</v>
      </c>
      <c r="E42" s="141">
        <v>13</v>
      </c>
      <c r="F42" s="157"/>
      <c r="G42" s="157"/>
      <c r="H42" s="157"/>
      <c r="I42" s="157"/>
      <c r="J42" s="157"/>
      <c r="K42" s="157"/>
      <c r="L42" s="157"/>
      <c r="M42" s="157"/>
      <c r="N42" s="155"/>
    </row>
    <row r="43" spans="1:14" s="23" customFormat="1" ht="11.25">
      <c r="A43" s="7"/>
      <c r="B43" s="8" t="s">
        <v>85</v>
      </c>
      <c r="C43" s="157"/>
      <c r="D43" s="141">
        <v>16</v>
      </c>
      <c r="E43" s="141">
        <v>12</v>
      </c>
      <c r="F43" s="157"/>
      <c r="G43" s="157"/>
      <c r="H43" s="157"/>
      <c r="I43" s="157"/>
      <c r="J43" s="157"/>
      <c r="K43" s="157"/>
      <c r="L43" s="157"/>
      <c r="M43" s="157"/>
      <c r="N43" s="155"/>
    </row>
    <row r="44" spans="1:14" s="23" customFormat="1" ht="11.25">
      <c r="A44" s="7"/>
      <c r="B44" s="8" t="s">
        <v>128</v>
      </c>
      <c r="C44" s="157"/>
      <c r="D44" s="141">
        <v>2</v>
      </c>
      <c r="E44" s="141">
        <v>2</v>
      </c>
      <c r="F44" s="157"/>
      <c r="G44" s="157"/>
      <c r="H44" s="157"/>
      <c r="I44" s="157"/>
      <c r="J44" s="157"/>
      <c r="K44" s="157"/>
      <c r="L44" s="157"/>
      <c r="M44" s="157"/>
      <c r="N44" s="155"/>
    </row>
    <row r="45" spans="1:14" s="23" customFormat="1" ht="11.25">
      <c r="A45" s="7"/>
      <c r="B45" s="8" t="s">
        <v>129</v>
      </c>
      <c r="C45" s="157"/>
      <c r="D45" s="141">
        <v>3</v>
      </c>
      <c r="E45" s="141">
        <v>3</v>
      </c>
      <c r="F45" s="157"/>
      <c r="G45" s="157"/>
      <c r="H45" s="157"/>
      <c r="I45" s="157"/>
      <c r="J45" s="157"/>
      <c r="K45" s="157"/>
      <c r="L45" s="157"/>
      <c r="M45" s="157"/>
      <c r="N45" s="155"/>
    </row>
    <row r="46" spans="1:14" s="23" customFormat="1" ht="11.25">
      <c r="A46" s="7"/>
      <c r="B46" s="8" t="s">
        <v>92</v>
      </c>
      <c r="C46" s="157"/>
      <c r="D46" s="141">
        <v>9</v>
      </c>
      <c r="E46" s="141">
        <v>9</v>
      </c>
      <c r="F46" s="157"/>
      <c r="G46" s="157"/>
      <c r="H46" s="157"/>
      <c r="I46" s="157"/>
      <c r="J46" s="157"/>
      <c r="K46" s="157"/>
      <c r="L46" s="157"/>
      <c r="M46" s="157"/>
      <c r="N46" s="155"/>
    </row>
    <row r="47" spans="1:14" s="23" customFormat="1" ht="11.25">
      <c r="A47" s="7"/>
      <c r="B47" s="8" t="s">
        <v>110</v>
      </c>
      <c r="C47" s="157"/>
      <c r="D47" s="141"/>
      <c r="E47" s="141"/>
      <c r="F47" s="157"/>
      <c r="G47" s="157"/>
      <c r="H47" s="157"/>
      <c r="I47" s="157"/>
      <c r="J47" s="157"/>
      <c r="K47" s="157"/>
      <c r="L47" s="157"/>
      <c r="M47" s="157"/>
      <c r="N47" s="155"/>
    </row>
    <row r="48" spans="1:14" s="23" customFormat="1" ht="11.25">
      <c r="A48" s="7"/>
      <c r="B48" s="8" t="s">
        <v>132</v>
      </c>
      <c r="C48" s="157"/>
      <c r="D48" s="141">
        <v>1</v>
      </c>
      <c r="E48" s="141">
        <v>1</v>
      </c>
      <c r="F48" s="157"/>
      <c r="G48" s="157"/>
      <c r="H48" s="157"/>
      <c r="I48" s="157"/>
      <c r="J48" s="157"/>
      <c r="K48" s="157"/>
      <c r="L48" s="157"/>
      <c r="M48" s="157"/>
      <c r="N48" s="155"/>
    </row>
    <row r="49" spans="1:14" s="23" customFormat="1" ht="11.25">
      <c r="A49" s="7"/>
      <c r="B49" s="8" t="s">
        <v>35</v>
      </c>
      <c r="C49" s="157"/>
      <c r="D49" s="141"/>
      <c r="E49" s="141"/>
      <c r="F49" s="157"/>
      <c r="G49" s="157"/>
      <c r="H49" s="157"/>
      <c r="I49" s="157"/>
      <c r="J49" s="157"/>
      <c r="K49" s="157"/>
      <c r="L49" s="157"/>
      <c r="M49" s="157"/>
      <c r="N49" s="155"/>
    </row>
    <row r="50" spans="1:14" s="23" customFormat="1" ht="11.25">
      <c r="A50" s="7"/>
      <c r="B50" s="8"/>
      <c r="C50" s="155"/>
      <c r="D50" s="164"/>
      <c r="E50" s="164"/>
      <c r="F50" s="155"/>
      <c r="G50" s="155"/>
      <c r="H50" s="155"/>
      <c r="I50" s="155"/>
      <c r="J50" s="155"/>
      <c r="K50" s="155"/>
      <c r="L50" s="155"/>
      <c r="M50" s="155"/>
      <c r="N50" s="155"/>
    </row>
    <row r="51" spans="1:14" s="23" customFormat="1" ht="21">
      <c r="A51" s="7">
        <v>115</v>
      </c>
      <c r="B51" s="11" t="s">
        <v>170</v>
      </c>
      <c r="C51" s="157">
        <v>150</v>
      </c>
      <c r="D51" s="141"/>
      <c r="E51" s="141"/>
      <c r="F51" s="157">
        <v>11.84</v>
      </c>
      <c r="G51" s="157">
        <v>12.22</v>
      </c>
      <c r="H51" s="157">
        <v>15.4</v>
      </c>
      <c r="I51" s="157">
        <v>220.67</v>
      </c>
      <c r="J51" s="157"/>
      <c r="K51" s="157"/>
      <c r="L51" s="157">
        <v>67.45</v>
      </c>
      <c r="M51" s="155"/>
      <c r="N51" s="155"/>
    </row>
    <row r="52" spans="1:14" s="23" customFormat="1" ht="11.25">
      <c r="A52" s="7"/>
      <c r="B52" s="8" t="s">
        <v>138</v>
      </c>
      <c r="C52" s="157"/>
      <c r="D52" s="141">
        <v>180</v>
      </c>
      <c r="E52" s="141">
        <v>144</v>
      </c>
      <c r="F52" s="157"/>
      <c r="G52" s="157"/>
      <c r="H52" s="157"/>
      <c r="I52" s="157"/>
      <c r="J52" s="157"/>
      <c r="K52" s="157"/>
      <c r="L52" s="157"/>
      <c r="M52" s="155"/>
      <c r="N52" s="155"/>
    </row>
    <row r="53" spans="1:14" s="23" customFormat="1" ht="11.25">
      <c r="A53" s="7"/>
      <c r="B53" s="61" t="s">
        <v>147</v>
      </c>
      <c r="C53" s="157"/>
      <c r="D53" s="141">
        <v>23</v>
      </c>
      <c r="E53" s="141">
        <v>18</v>
      </c>
      <c r="F53" s="157"/>
      <c r="G53" s="157"/>
      <c r="H53" s="157"/>
      <c r="I53" s="157"/>
      <c r="J53" s="157"/>
      <c r="K53" s="157"/>
      <c r="L53" s="157"/>
      <c r="M53" s="155"/>
      <c r="N53" s="155"/>
    </row>
    <row r="54" spans="1:14" s="23" customFormat="1" ht="11.25">
      <c r="A54" s="7"/>
      <c r="B54" s="8" t="s">
        <v>139</v>
      </c>
      <c r="C54" s="157"/>
      <c r="D54" s="141">
        <v>22</v>
      </c>
      <c r="E54" s="141">
        <v>17</v>
      </c>
      <c r="F54" s="157"/>
      <c r="G54" s="157"/>
      <c r="H54" s="157"/>
      <c r="I54" s="157"/>
      <c r="J54" s="157"/>
      <c r="K54" s="157"/>
      <c r="L54" s="157"/>
      <c r="M54" s="155"/>
      <c r="N54" s="155"/>
    </row>
    <row r="55" spans="1:14" s="23" customFormat="1" ht="11.25">
      <c r="A55" s="7"/>
      <c r="B55" s="8" t="s">
        <v>114</v>
      </c>
      <c r="C55" s="157"/>
      <c r="D55" s="141">
        <v>8</v>
      </c>
      <c r="E55" s="141">
        <v>8</v>
      </c>
      <c r="F55" s="157"/>
      <c r="G55" s="157"/>
      <c r="H55" s="157"/>
      <c r="I55" s="157"/>
      <c r="J55" s="157"/>
      <c r="K55" s="157"/>
      <c r="L55" s="157"/>
      <c r="M55" s="155"/>
      <c r="N55" s="155"/>
    </row>
    <row r="56" spans="1:14" s="23" customFormat="1" ht="11.25">
      <c r="A56" s="7"/>
      <c r="B56" s="61" t="s">
        <v>128</v>
      </c>
      <c r="C56" s="157"/>
      <c r="D56" s="141">
        <v>2</v>
      </c>
      <c r="E56" s="141">
        <v>2</v>
      </c>
      <c r="F56" s="157"/>
      <c r="G56" s="157"/>
      <c r="H56" s="157"/>
      <c r="I56" s="157"/>
      <c r="J56" s="157"/>
      <c r="K56" s="157"/>
      <c r="L56" s="157"/>
      <c r="M56" s="155"/>
      <c r="N56" s="155"/>
    </row>
    <row r="57" spans="1:14" s="23" customFormat="1" ht="11.25">
      <c r="A57" s="7"/>
      <c r="B57" s="8" t="s">
        <v>76</v>
      </c>
      <c r="C57" s="157"/>
      <c r="D57" s="141">
        <v>4</v>
      </c>
      <c r="E57" s="141">
        <v>4</v>
      </c>
      <c r="F57" s="157"/>
      <c r="G57" s="157"/>
      <c r="H57" s="157"/>
      <c r="I57" s="157"/>
      <c r="J57" s="157"/>
      <c r="K57" s="157"/>
      <c r="L57" s="157"/>
      <c r="M57" s="155"/>
      <c r="N57" s="155"/>
    </row>
    <row r="58" spans="1:14" s="23" customFormat="1" ht="11.25">
      <c r="A58" s="7"/>
      <c r="B58" s="8" t="s">
        <v>93</v>
      </c>
      <c r="C58" s="157"/>
      <c r="D58" s="141">
        <v>60</v>
      </c>
      <c r="E58" s="141">
        <v>44</v>
      </c>
      <c r="F58" s="157"/>
      <c r="G58" s="157"/>
      <c r="H58" s="157"/>
      <c r="I58" s="157"/>
      <c r="J58" s="157"/>
      <c r="K58" s="157"/>
      <c r="L58" s="157"/>
      <c r="M58" s="155"/>
      <c r="N58" s="155"/>
    </row>
    <row r="59" spans="1:14" s="23" customFormat="1" ht="11.25">
      <c r="A59" s="7"/>
      <c r="B59" s="8" t="s">
        <v>35</v>
      </c>
      <c r="C59" s="157"/>
      <c r="D59" s="141">
        <v>0.4</v>
      </c>
      <c r="E59" s="141">
        <v>0.4</v>
      </c>
      <c r="F59" s="157"/>
      <c r="G59" s="157"/>
      <c r="H59" s="157"/>
      <c r="I59" s="157"/>
      <c r="J59" s="157"/>
      <c r="K59" s="157"/>
      <c r="L59" s="157"/>
      <c r="M59" s="155"/>
      <c r="N59" s="155"/>
    </row>
    <row r="60" spans="1:14" s="23" customFormat="1" ht="11.25">
      <c r="A60" s="7"/>
      <c r="B60" s="8"/>
      <c r="C60" s="155"/>
      <c r="D60" s="164"/>
      <c r="E60" s="164"/>
      <c r="F60" s="155"/>
      <c r="G60" s="155"/>
      <c r="H60" s="155"/>
      <c r="I60" s="155"/>
      <c r="J60" s="155"/>
      <c r="K60" s="155"/>
      <c r="L60" s="155"/>
      <c r="M60" s="155"/>
      <c r="N60" s="155"/>
    </row>
    <row r="61" spans="1:14" s="23" customFormat="1" ht="21">
      <c r="A61" s="7">
        <v>270</v>
      </c>
      <c r="B61" s="11" t="s">
        <v>171</v>
      </c>
      <c r="C61" s="157">
        <v>180</v>
      </c>
      <c r="D61" s="141"/>
      <c r="E61" s="141"/>
      <c r="F61" s="157">
        <v>0.09</v>
      </c>
      <c r="G61" s="157">
        <v>0.03</v>
      </c>
      <c r="H61" s="157">
        <v>13.6</v>
      </c>
      <c r="I61" s="157">
        <v>56.63</v>
      </c>
      <c r="J61" s="157"/>
      <c r="K61" s="157"/>
      <c r="L61" s="157">
        <v>2.55</v>
      </c>
      <c r="M61" s="155"/>
      <c r="N61" s="155"/>
    </row>
    <row r="62" spans="1:14" s="23" customFormat="1" ht="11.25">
      <c r="A62" s="7"/>
      <c r="B62" s="8" t="s">
        <v>172</v>
      </c>
      <c r="C62" s="157"/>
      <c r="D62" s="141">
        <v>20</v>
      </c>
      <c r="E62" s="141">
        <v>17</v>
      </c>
      <c r="F62" s="157"/>
      <c r="G62" s="157"/>
      <c r="H62" s="157"/>
      <c r="I62" s="157"/>
      <c r="J62" s="157"/>
      <c r="K62" s="157"/>
      <c r="L62" s="157"/>
      <c r="M62" s="155"/>
      <c r="N62" s="155"/>
    </row>
    <row r="63" spans="1:14" s="23" customFormat="1" ht="11.25">
      <c r="A63" s="7"/>
      <c r="B63" s="8" t="s">
        <v>62</v>
      </c>
      <c r="C63" s="157"/>
      <c r="D63" s="141">
        <v>13</v>
      </c>
      <c r="E63" s="141">
        <v>13</v>
      </c>
      <c r="F63" s="157"/>
      <c r="G63" s="157"/>
      <c r="H63" s="157"/>
      <c r="I63" s="157"/>
      <c r="J63" s="157"/>
      <c r="K63" s="157"/>
      <c r="L63" s="157"/>
      <c r="M63" s="155"/>
      <c r="N63" s="155"/>
    </row>
    <row r="64" spans="1:14" s="23" customFormat="1" ht="11.25">
      <c r="A64" s="7"/>
      <c r="B64" s="8" t="s">
        <v>110</v>
      </c>
      <c r="C64" s="157"/>
      <c r="D64" s="141">
        <v>169</v>
      </c>
      <c r="E64" s="141">
        <v>169</v>
      </c>
      <c r="F64" s="157"/>
      <c r="G64" s="157"/>
      <c r="H64" s="157"/>
      <c r="I64" s="157"/>
      <c r="J64" s="157"/>
      <c r="K64" s="157"/>
      <c r="L64" s="157"/>
      <c r="M64" s="155"/>
      <c r="N64" s="155"/>
    </row>
    <row r="65" spans="1:14" s="23" customFormat="1" ht="11.25">
      <c r="A65" s="7"/>
      <c r="B65" s="8"/>
      <c r="C65" s="157"/>
      <c r="D65" s="141"/>
      <c r="E65" s="141"/>
      <c r="F65" s="157"/>
      <c r="G65" s="157"/>
      <c r="H65" s="157"/>
      <c r="I65" s="157"/>
      <c r="J65" s="157"/>
      <c r="K65" s="157"/>
      <c r="L65" s="157"/>
      <c r="M65" s="155"/>
      <c r="N65" s="155"/>
    </row>
    <row r="66" spans="1:14" s="23" customFormat="1" ht="21">
      <c r="A66" s="7"/>
      <c r="B66" s="11" t="s">
        <v>79</v>
      </c>
      <c r="C66" s="138">
        <v>40</v>
      </c>
      <c r="D66" s="156">
        <v>40</v>
      </c>
      <c r="E66" s="156">
        <v>40</v>
      </c>
      <c r="F66" s="159">
        <v>3.04</v>
      </c>
      <c r="G66" s="159">
        <v>0.32</v>
      </c>
      <c r="H66" s="159">
        <v>19.68</v>
      </c>
      <c r="I66" s="159">
        <v>94</v>
      </c>
      <c r="J66" s="159"/>
      <c r="K66" s="159"/>
      <c r="L66" s="159">
        <v>0</v>
      </c>
      <c r="M66" s="160"/>
      <c r="N66" s="160"/>
    </row>
    <row r="67" spans="1:14" s="23" customFormat="1" ht="12" thickBot="1">
      <c r="A67" s="211"/>
      <c r="B67" s="69"/>
      <c r="C67" s="192"/>
      <c r="D67" s="194"/>
      <c r="E67" s="194"/>
      <c r="F67" s="192"/>
      <c r="G67" s="192"/>
      <c r="H67" s="192"/>
      <c r="I67" s="192"/>
      <c r="J67" s="192"/>
      <c r="K67" s="192"/>
      <c r="L67" s="192"/>
      <c r="M67" s="192"/>
      <c r="N67" s="192"/>
    </row>
    <row r="68" spans="1:14" s="23" customFormat="1" ht="12" thickBot="1">
      <c r="A68" s="232"/>
      <c r="B68" s="378" t="s">
        <v>80</v>
      </c>
      <c r="C68" s="337">
        <v>0.16</v>
      </c>
      <c r="D68" s="280"/>
      <c r="E68" s="280"/>
      <c r="F68" s="282">
        <f>SUM(F69:F70)</f>
        <v>3.92</v>
      </c>
      <c r="G68" s="282">
        <f aca="true" t="shared" si="2" ref="G68:L68">SUM(G69:G70)</f>
        <v>3.8200000000000003</v>
      </c>
      <c r="H68" s="282">
        <f t="shared" si="2"/>
        <v>41.620000000000005</v>
      </c>
      <c r="I68" s="282">
        <f t="shared" si="2"/>
        <v>217.6</v>
      </c>
      <c r="J68" s="282"/>
      <c r="K68" s="282"/>
      <c r="L68" s="282">
        <f t="shared" si="2"/>
        <v>0</v>
      </c>
      <c r="M68" s="279"/>
      <c r="N68" s="281"/>
    </row>
    <row r="69" spans="1:14" s="23" customFormat="1" ht="42">
      <c r="A69" s="226"/>
      <c r="B69" s="283" t="s">
        <v>173</v>
      </c>
      <c r="C69" s="191">
        <v>40</v>
      </c>
      <c r="D69" s="190">
        <v>40</v>
      </c>
      <c r="E69" s="190">
        <v>40</v>
      </c>
      <c r="F69" s="188">
        <v>1.12</v>
      </c>
      <c r="G69" s="188">
        <v>1.32</v>
      </c>
      <c r="H69" s="188">
        <v>31.12</v>
      </c>
      <c r="I69" s="188">
        <v>141.6</v>
      </c>
      <c r="J69" s="188"/>
      <c r="K69" s="188"/>
      <c r="L69" s="188">
        <v>0</v>
      </c>
      <c r="M69" s="188"/>
      <c r="N69" s="188"/>
    </row>
    <row r="70" spans="1:14" s="23" customFormat="1" ht="11.25">
      <c r="A70" s="7">
        <v>253</v>
      </c>
      <c r="B70" s="8" t="s">
        <v>165</v>
      </c>
      <c r="C70" s="157">
        <v>160</v>
      </c>
      <c r="D70" s="141">
        <v>160</v>
      </c>
      <c r="E70" s="141">
        <v>160</v>
      </c>
      <c r="F70" s="157">
        <v>2.8</v>
      </c>
      <c r="G70" s="157">
        <v>2.5</v>
      </c>
      <c r="H70" s="157">
        <v>10.5</v>
      </c>
      <c r="I70" s="157">
        <v>76</v>
      </c>
      <c r="J70" s="157"/>
      <c r="K70" s="157"/>
      <c r="L70" s="157">
        <v>0</v>
      </c>
      <c r="M70" s="157"/>
      <c r="N70" s="157"/>
    </row>
    <row r="71" spans="1:14" s="23" customFormat="1" ht="11.25">
      <c r="A71" s="7"/>
      <c r="B71" s="8"/>
      <c r="C71" s="157"/>
      <c r="D71" s="141"/>
      <c r="E71" s="141"/>
      <c r="F71" s="157"/>
      <c r="G71" s="157"/>
      <c r="H71" s="157"/>
      <c r="I71" s="157"/>
      <c r="J71" s="157"/>
      <c r="K71" s="157"/>
      <c r="L71" s="157"/>
      <c r="M71" s="157"/>
      <c r="N71" s="157"/>
    </row>
    <row r="72" spans="1:14" s="23" customFormat="1" ht="12" thickBot="1">
      <c r="A72" s="7"/>
      <c r="B72" s="8"/>
      <c r="C72" s="155"/>
      <c r="D72" s="164"/>
      <c r="E72" s="164"/>
      <c r="F72" s="155"/>
      <c r="G72" s="155"/>
      <c r="H72" s="155"/>
      <c r="I72" s="155"/>
      <c r="J72" s="155"/>
      <c r="K72" s="155"/>
      <c r="L72" s="155"/>
      <c r="M72" s="155"/>
      <c r="N72" s="155"/>
    </row>
    <row r="73" spans="1:14" s="23" customFormat="1" ht="12" thickBot="1">
      <c r="A73" s="232"/>
      <c r="B73" s="378" t="s">
        <v>84</v>
      </c>
      <c r="C73" s="337">
        <v>0.26</v>
      </c>
      <c r="D73" s="280"/>
      <c r="E73" s="280"/>
      <c r="F73" s="282">
        <f>SUM(F74:F96)</f>
        <v>26.73</v>
      </c>
      <c r="G73" s="282">
        <f aca="true" t="shared" si="3" ref="G73:L73">SUM(G74:G96)</f>
        <v>10.79</v>
      </c>
      <c r="H73" s="282">
        <f t="shared" si="3"/>
        <v>105.58999999999999</v>
      </c>
      <c r="I73" s="282">
        <f t="shared" si="3"/>
        <v>648.0500000000001</v>
      </c>
      <c r="J73" s="282"/>
      <c r="K73" s="282"/>
      <c r="L73" s="282">
        <f t="shared" si="3"/>
        <v>56.59</v>
      </c>
      <c r="M73" s="279"/>
      <c r="N73" s="281"/>
    </row>
    <row r="74" spans="1:14" s="23" customFormat="1" ht="21">
      <c r="A74" s="226">
        <v>79</v>
      </c>
      <c r="B74" s="285" t="s">
        <v>174</v>
      </c>
      <c r="C74" s="191">
        <v>50</v>
      </c>
      <c r="D74" s="190"/>
      <c r="E74" s="190"/>
      <c r="F74" s="188">
        <v>16.14</v>
      </c>
      <c r="G74" s="188">
        <v>4.96</v>
      </c>
      <c r="H74" s="188">
        <v>6.19</v>
      </c>
      <c r="I74" s="188">
        <v>152.59</v>
      </c>
      <c r="J74" s="188"/>
      <c r="K74" s="188"/>
      <c r="L74" s="188">
        <v>2.32</v>
      </c>
      <c r="M74" s="188"/>
      <c r="N74" s="193"/>
    </row>
    <row r="75" spans="1:14" s="23" customFormat="1" ht="11.25">
      <c r="A75" s="7"/>
      <c r="B75" s="8" t="s">
        <v>237</v>
      </c>
      <c r="C75" s="157"/>
      <c r="D75" s="156">
        <v>121</v>
      </c>
      <c r="E75" s="156">
        <v>80</v>
      </c>
      <c r="F75" s="157"/>
      <c r="G75" s="157"/>
      <c r="H75" s="157"/>
      <c r="I75" s="157"/>
      <c r="J75" s="157"/>
      <c r="K75" s="157"/>
      <c r="L75" s="157"/>
      <c r="M75" s="157"/>
      <c r="N75" s="155"/>
    </row>
    <row r="76" spans="1:14" s="23" customFormat="1" ht="11.25">
      <c r="A76" s="7"/>
      <c r="B76" s="8" t="s">
        <v>35</v>
      </c>
      <c r="C76" s="157"/>
      <c r="D76" s="156">
        <v>0.3</v>
      </c>
      <c r="E76" s="156">
        <v>0.3</v>
      </c>
      <c r="F76" s="156"/>
      <c r="G76" s="137"/>
      <c r="H76" s="157"/>
      <c r="I76" s="157"/>
      <c r="J76" s="157"/>
      <c r="K76" s="157"/>
      <c r="L76" s="157"/>
      <c r="M76" s="157"/>
      <c r="N76" s="155"/>
    </row>
    <row r="77" spans="1:14" s="23" customFormat="1" ht="11.25">
      <c r="A77" s="7"/>
      <c r="B77" s="8" t="s">
        <v>82</v>
      </c>
      <c r="C77" s="157"/>
      <c r="D77" s="156" t="s">
        <v>149</v>
      </c>
      <c r="E77" s="156">
        <v>5</v>
      </c>
      <c r="F77" s="156"/>
      <c r="G77" s="137"/>
      <c r="H77" s="157"/>
      <c r="I77" s="157"/>
      <c r="J77" s="157"/>
      <c r="K77" s="157"/>
      <c r="L77" s="157"/>
      <c r="M77" s="157"/>
      <c r="N77" s="155"/>
    </row>
    <row r="78" spans="1:14" s="23" customFormat="1" ht="11.25">
      <c r="A78" s="7"/>
      <c r="B78" s="8" t="s">
        <v>85</v>
      </c>
      <c r="C78" s="157"/>
      <c r="D78" s="165">
        <v>16</v>
      </c>
      <c r="E78" s="165">
        <v>12</v>
      </c>
      <c r="F78" s="156"/>
      <c r="G78" s="156"/>
      <c r="H78" s="157"/>
      <c r="I78" s="157"/>
      <c r="J78" s="157"/>
      <c r="K78" s="157"/>
      <c r="L78" s="157"/>
      <c r="M78" s="157"/>
      <c r="N78" s="155"/>
    </row>
    <row r="79" spans="1:14" s="23" customFormat="1" ht="11.25">
      <c r="A79" s="7"/>
      <c r="B79" s="17" t="s">
        <v>176</v>
      </c>
      <c r="C79" s="157"/>
      <c r="D79" s="156">
        <v>10</v>
      </c>
      <c r="E79" s="156">
        <v>10</v>
      </c>
      <c r="F79" s="156"/>
      <c r="G79" s="137"/>
      <c r="H79" s="157"/>
      <c r="I79" s="157"/>
      <c r="J79" s="157"/>
      <c r="K79" s="157"/>
      <c r="L79" s="157"/>
      <c r="M79" s="157"/>
      <c r="N79" s="155"/>
    </row>
    <row r="80" spans="1:14" s="23" customFormat="1" ht="11.25">
      <c r="A80" s="7"/>
      <c r="B80" s="17" t="s">
        <v>74</v>
      </c>
      <c r="C80" s="157"/>
      <c r="D80" s="156">
        <v>2</v>
      </c>
      <c r="E80" s="156">
        <v>2</v>
      </c>
      <c r="F80" s="156"/>
      <c r="G80" s="137"/>
      <c r="H80" s="157"/>
      <c r="I80" s="157"/>
      <c r="J80" s="157"/>
      <c r="K80" s="157"/>
      <c r="L80" s="157"/>
      <c r="M80" s="157"/>
      <c r="N80" s="155"/>
    </row>
    <row r="81" spans="1:14" s="23" customFormat="1" ht="11.25">
      <c r="A81" s="7"/>
      <c r="B81" s="17" t="s">
        <v>129</v>
      </c>
      <c r="C81" s="157"/>
      <c r="D81" s="156">
        <v>2</v>
      </c>
      <c r="E81" s="156">
        <v>2</v>
      </c>
      <c r="F81" s="156"/>
      <c r="G81" s="137"/>
      <c r="H81" s="157"/>
      <c r="I81" s="157"/>
      <c r="J81" s="157"/>
      <c r="K81" s="157"/>
      <c r="L81" s="157"/>
      <c r="M81" s="157"/>
      <c r="N81" s="155"/>
    </row>
    <row r="82" spans="1:14" s="23" customFormat="1" ht="11.25">
      <c r="A82" s="7"/>
      <c r="B82" s="8"/>
      <c r="C82" s="155"/>
      <c r="D82" s="164"/>
      <c r="E82" s="164"/>
      <c r="F82" s="155"/>
      <c r="G82" s="155"/>
      <c r="H82" s="155"/>
      <c r="I82" s="155"/>
      <c r="J82" s="155"/>
      <c r="K82" s="155"/>
      <c r="L82" s="155"/>
      <c r="M82" s="155"/>
      <c r="N82" s="155"/>
    </row>
    <row r="83" spans="1:14" s="23" customFormat="1" ht="11.25">
      <c r="A83" s="7"/>
      <c r="B83" s="8"/>
      <c r="C83" s="155"/>
      <c r="D83" s="164"/>
      <c r="E83" s="164"/>
      <c r="F83" s="155"/>
      <c r="G83" s="155"/>
      <c r="H83" s="155"/>
      <c r="I83" s="155"/>
      <c r="J83" s="155"/>
      <c r="K83" s="155"/>
      <c r="L83" s="155"/>
      <c r="M83" s="155"/>
      <c r="N83" s="155"/>
    </row>
    <row r="84" spans="1:14" s="23" customFormat="1" ht="11.25">
      <c r="A84" s="7"/>
      <c r="B84" s="8"/>
      <c r="C84" s="155"/>
      <c r="D84" s="164"/>
      <c r="E84" s="164"/>
      <c r="F84" s="155"/>
      <c r="G84" s="155"/>
      <c r="H84" s="155"/>
      <c r="I84" s="155"/>
      <c r="J84" s="155"/>
      <c r="K84" s="155"/>
      <c r="L84" s="155"/>
      <c r="M84" s="155"/>
      <c r="N84" s="155"/>
    </row>
    <row r="85" spans="1:14" s="23" customFormat="1" ht="21">
      <c r="A85" s="7">
        <v>141</v>
      </c>
      <c r="B85" s="11" t="s">
        <v>177</v>
      </c>
      <c r="C85" s="138">
        <v>120</v>
      </c>
      <c r="D85" s="141"/>
      <c r="E85" s="141"/>
      <c r="F85" s="157">
        <v>8.64</v>
      </c>
      <c r="G85" s="157">
        <v>5.62</v>
      </c>
      <c r="H85" s="157">
        <v>76.97</v>
      </c>
      <c r="I85" s="157">
        <v>395.11</v>
      </c>
      <c r="J85" s="157"/>
      <c r="K85" s="157"/>
      <c r="L85" s="157">
        <v>52.27</v>
      </c>
      <c r="M85" s="155"/>
      <c r="N85" s="155"/>
    </row>
    <row r="86" spans="1:14" s="23" customFormat="1" ht="11.25">
      <c r="A86" s="7"/>
      <c r="B86" s="11"/>
      <c r="C86" s="138"/>
      <c r="D86" s="141"/>
      <c r="E86" s="141"/>
      <c r="F86" s="157"/>
      <c r="G86" s="157"/>
      <c r="H86" s="157"/>
      <c r="I86" s="157"/>
      <c r="J86" s="157"/>
      <c r="K86" s="157"/>
      <c r="L86" s="157"/>
      <c r="M86" s="155"/>
      <c r="N86" s="155"/>
    </row>
    <row r="87" spans="1:14" s="23" customFormat="1" ht="11.25">
      <c r="A87" s="7"/>
      <c r="B87" s="8" t="s">
        <v>138</v>
      </c>
      <c r="C87" s="157"/>
      <c r="D87" s="156">
        <v>120</v>
      </c>
      <c r="E87" s="156">
        <v>96</v>
      </c>
      <c r="F87" s="157"/>
      <c r="G87" s="157"/>
      <c r="H87" s="157"/>
      <c r="I87" s="157"/>
      <c r="J87" s="157"/>
      <c r="K87" s="157"/>
      <c r="L87" s="157"/>
      <c r="M87" s="155"/>
      <c r="N87" s="155"/>
    </row>
    <row r="88" spans="1:14" s="23" customFormat="1" ht="11.25">
      <c r="A88" s="7"/>
      <c r="B88" s="8" t="s">
        <v>102</v>
      </c>
      <c r="C88" s="157"/>
      <c r="D88" s="156">
        <v>150</v>
      </c>
      <c r="E88" s="156">
        <v>98</v>
      </c>
      <c r="F88" s="157"/>
      <c r="G88" s="157"/>
      <c r="H88" s="157"/>
      <c r="I88" s="157"/>
      <c r="J88" s="157"/>
      <c r="K88" s="157"/>
      <c r="L88" s="157"/>
      <c r="M88" s="155"/>
      <c r="N88" s="155"/>
    </row>
    <row r="89" spans="1:14" s="23" customFormat="1" ht="11.25">
      <c r="A89" s="7"/>
      <c r="B89" s="8" t="s">
        <v>139</v>
      </c>
      <c r="C89" s="157"/>
      <c r="D89" s="141">
        <v>20</v>
      </c>
      <c r="E89" s="141">
        <v>16</v>
      </c>
      <c r="F89" s="157"/>
      <c r="G89" s="157"/>
      <c r="H89" s="157"/>
      <c r="I89" s="157"/>
      <c r="J89" s="157"/>
      <c r="K89" s="157"/>
      <c r="L89" s="157"/>
      <c r="M89" s="155"/>
      <c r="N89" s="155"/>
    </row>
    <row r="90" spans="1:14" s="23" customFormat="1" ht="11.25">
      <c r="A90" s="7"/>
      <c r="B90" s="8" t="s">
        <v>178</v>
      </c>
      <c r="C90" s="157"/>
      <c r="D90" s="141">
        <v>18</v>
      </c>
      <c r="E90" s="141">
        <v>14</v>
      </c>
      <c r="F90" s="157"/>
      <c r="G90" s="157"/>
      <c r="H90" s="157"/>
      <c r="I90" s="157"/>
      <c r="J90" s="157"/>
      <c r="K90" s="157"/>
      <c r="L90" s="157"/>
      <c r="M90" s="155"/>
      <c r="N90" s="155"/>
    </row>
    <row r="91" spans="1:14" s="23" customFormat="1" ht="11.25">
      <c r="A91" s="7"/>
      <c r="B91" s="8" t="s">
        <v>128</v>
      </c>
      <c r="C91" s="157"/>
      <c r="D91" s="141">
        <v>3</v>
      </c>
      <c r="E91" s="141">
        <v>3</v>
      </c>
      <c r="F91" s="157"/>
      <c r="G91" s="157"/>
      <c r="H91" s="157"/>
      <c r="I91" s="157"/>
      <c r="J91" s="157"/>
      <c r="K91" s="157"/>
      <c r="L91" s="157"/>
      <c r="M91" s="155"/>
      <c r="N91" s="155"/>
    </row>
    <row r="92" spans="1:14" s="23" customFormat="1" ht="11.25">
      <c r="A92" s="7"/>
      <c r="B92" s="8" t="s">
        <v>129</v>
      </c>
      <c r="C92" s="157"/>
      <c r="D92" s="141">
        <v>3</v>
      </c>
      <c r="E92" s="141">
        <v>3</v>
      </c>
      <c r="F92" s="157"/>
      <c r="G92" s="157"/>
      <c r="H92" s="157"/>
      <c r="I92" s="157"/>
      <c r="J92" s="157"/>
      <c r="K92" s="157"/>
      <c r="L92" s="157"/>
      <c r="M92" s="155"/>
      <c r="N92" s="155"/>
    </row>
    <row r="93" spans="1:14" s="23" customFormat="1" ht="11.25">
      <c r="A93" s="7"/>
      <c r="B93" s="8"/>
      <c r="C93" s="157"/>
      <c r="D93" s="141"/>
      <c r="E93" s="141"/>
      <c r="F93" s="157"/>
      <c r="G93" s="157"/>
      <c r="H93" s="157"/>
      <c r="I93" s="157"/>
      <c r="J93" s="157"/>
      <c r="K93" s="157"/>
      <c r="L93" s="157"/>
      <c r="M93" s="155"/>
      <c r="N93" s="155"/>
    </row>
    <row r="94" spans="1:14" s="23" customFormat="1" ht="21">
      <c r="A94" s="7"/>
      <c r="B94" s="11" t="s">
        <v>65</v>
      </c>
      <c r="C94" s="138">
        <v>25</v>
      </c>
      <c r="D94" s="156">
        <v>25</v>
      </c>
      <c r="E94" s="156">
        <v>25</v>
      </c>
      <c r="F94" s="159">
        <v>1.9</v>
      </c>
      <c r="G94" s="159">
        <v>0.2</v>
      </c>
      <c r="H94" s="159">
        <v>12.3</v>
      </c>
      <c r="I94" s="159">
        <v>58.75</v>
      </c>
      <c r="J94" s="159"/>
      <c r="K94" s="159"/>
      <c r="L94" s="159">
        <v>0</v>
      </c>
      <c r="M94" s="160"/>
      <c r="N94" s="160"/>
    </row>
    <row r="95" spans="1:14" s="23" customFormat="1" ht="11.25">
      <c r="A95" s="7"/>
      <c r="B95" s="16"/>
      <c r="C95" s="155"/>
      <c r="D95" s="158"/>
      <c r="E95" s="158"/>
      <c r="F95" s="155"/>
      <c r="G95" s="155"/>
      <c r="H95" s="155"/>
      <c r="I95" s="155"/>
      <c r="J95" s="155"/>
      <c r="K95" s="155"/>
      <c r="L95" s="155"/>
      <c r="M95" s="155"/>
      <c r="N95" s="155"/>
    </row>
    <row r="96" spans="1:14" s="23" customFormat="1" ht="11.25">
      <c r="A96" s="7">
        <v>260</v>
      </c>
      <c r="B96" s="71" t="s">
        <v>179</v>
      </c>
      <c r="C96" s="157">
        <v>150</v>
      </c>
      <c r="D96" s="141"/>
      <c r="E96" s="141"/>
      <c r="F96" s="157">
        <v>0.05</v>
      </c>
      <c r="G96" s="157">
        <v>0.01</v>
      </c>
      <c r="H96" s="157">
        <v>10.13</v>
      </c>
      <c r="I96" s="157">
        <v>41.6</v>
      </c>
      <c r="J96" s="157"/>
      <c r="K96" s="157"/>
      <c r="L96" s="157">
        <v>2</v>
      </c>
      <c r="M96" s="155"/>
      <c r="N96" s="155"/>
    </row>
    <row r="97" spans="1:14" ht="12.75">
      <c r="A97" s="7"/>
      <c r="B97" s="8" t="s">
        <v>86</v>
      </c>
      <c r="C97" s="157"/>
      <c r="D97" s="141">
        <v>0.45</v>
      </c>
      <c r="E97" s="141">
        <v>0.45</v>
      </c>
      <c r="F97" s="140"/>
      <c r="G97" s="140"/>
      <c r="H97" s="140"/>
      <c r="I97" s="140"/>
      <c r="J97" s="140"/>
      <c r="K97" s="140"/>
      <c r="L97" s="140"/>
      <c r="M97" s="163"/>
      <c r="N97" s="163"/>
    </row>
    <row r="98" spans="1:14" s="26" customFormat="1" ht="12.75">
      <c r="A98" s="7"/>
      <c r="B98" s="8" t="s">
        <v>87</v>
      </c>
      <c r="C98" s="157"/>
      <c r="D98" s="141">
        <v>6</v>
      </c>
      <c r="E98" s="141">
        <v>5</v>
      </c>
      <c r="F98" s="157"/>
      <c r="G98" s="157"/>
      <c r="H98" s="157"/>
      <c r="I98" s="157"/>
      <c r="J98" s="157"/>
      <c r="K98" s="157"/>
      <c r="L98" s="157"/>
      <c r="M98" s="155"/>
      <c r="N98" s="155"/>
    </row>
    <row r="99" spans="1:14" s="26" customFormat="1" ht="12.75">
      <c r="A99" s="7"/>
      <c r="B99" s="8" t="s">
        <v>62</v>
      </c>
      <c r="C99" s="157"/>
      <c r="D99" s="141">
        <v>10</v>
      </c>
      <c r="E99" s="141">
        <v>10</v>
      </c>
      <c r="F99" s="157"/>
      <c r="G99" s="157"/>
      <c r="H99" s="157"/>
      <c r="I99" s="157"/>
      <c r="J99" s="157"/>
      <c r="K99" s="157"/>
      <c r="L99" s="157"/>
      <c r="M99" s="155"/>
      <c r="N99" s="155"/>
    </row>
    <row r="100" spans="1:14" ht="12.75">
      <c r="A100" s="7"/>
      <c r="B100" s="8"/>
      <c r="C100" s="155"/>
      <c r="D100" s="164"/>
      <c r="E100" s="164"/>
      <c r="F100" s="155"/>
      <c r="G100" s="155"/>
      <c r="H100" s="155"/>
      <c r="I100" s="155"/>
      <c r="J100" s="155"/>
      <c r="K100" s="155"/>
      <c r="L100" s="155"/>
      <c r="M100" s="155"/>
      <c r="N100" s="155"/>
    </row>
    <row r="101" spans="1:14" s="26" customFormat="1" ht="12.75">
      <c r="A101" s="7"/>
      <c r="B101" s="8" t="s">
        <v>122</v>
      </c>
      <c r="C101" s="157">
        <f>SUM(C96,C94,C85,C74,C70,C69,C66,C61,C51,C34,C29,C26,C19,C11)</f>
        <v>1563</v>
      </c>
      <c r="D101" s="141"/>
      <c r="E101" s="141"/>
      <c r="F101" s="157">
        <f>SUM(F73,F68,F33,F28,F9)</f>
        <v>61.949999999999996</v>
      </c>
      <c r="G101" s="157">
        <f>SUM(G96:G100,G73,G68,G33,G28,G9)</f>
        <v>51.22</v>
      </c>
      <c r="H101" s="157">
        <f>SUM(F101:G101,H73,H68,H33,H28,H9)</f>
        <v>426.69</v>
      </c>
      <c r="I101" s="157">
        <f>SUM(F101:H101,I73,I68,I33,I28,I9)</f>
        <v>2437.71</v>
      </c>
      <c r="J101" s="157"/>
      <c r="K101" s="157"/>
      <c r="L101" s="157">
        <f>SUM(L73,L68,L33,L28,L9)</f>
        <v>152</v>
      </c>
      <c r="M101" s="157"/>
      <c r="N101" s="157"/>
    </row>
    <row r="102" spans="1:14" s="26" customFormat="1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</row>
    <row r="103" spans="1:14" s="26" customFormat="1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</row>
  </sheetData>
  <sheetProtection/>
  <mergeCells count="30">
    <mergeCell ref="N11:N12"/>
    <mergeCell ref="A11:A12"/>
    <mergeCell ref="F11:F12"/>
    <mergeCell ref="G11:G12"/>
    <mergeCell ref="E11:E12"/>
    <mergeCell ref="H11:H12"/>
    <mergeCell ref="I11:I12"/>
    <mergeCell ref="J11:J12"/>
    <mergeCell ref="K11:K12"/>
    <mergeCell ref="L11:L12"/>
    <mergeCell ref="M11:M12"/>
    <mergeCell ref="B11:B12"/>
    <mergeCell ref="C11:C12"/>
    <mergeCell ref="D11:D12"/>
    <mergeCell ref="F7:H7"/>
    <mergeCell ref="J7:L7"/>
    <mergeCell ref="N19:N21"/>
    <mergeCell ref="M19:M21"/>
    <mergeCell ref="L19:L21"/>
    <mergeCell ref="K19:K21"/>
    <mergeCell ref="J19:J21"/>
    <mergeCell ref="I19:I21"/>
    <mergeCell ref="A19:A21"/>
    <mergeCell ref="H19:H21"/>
    <mergeCell ref="G19:G21"/>
    <mergeCell ref="F19:F21"/>
    <mergeCell ref="E19:E21"/>
    <mergeCell ref="D19:D21"/>
    <mergeCell ref="C19:C21"/>
    <mergeCell ref="B19:B21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9"/>
  <sheetViews>
    <sheetView zoomScale="142" zoomScaleNormal="142" zoomScalePageLayoutView="0" workbookViewId="0" topLeftCell="A1">
      <selection activeCell="B7" sqref="B7"/>
    </sheetView>
  </sheetViews>
  <sheetFormatPr defaultColWidth="11.375" defaultRowHeight="12.75"/>
  <cols>
    <col min="1" max="1" width="9.75390625" style="289" customWidth="1"/>
    <col min="2" max="2" width="10.625" style="54" customWidth="1"/>
    <col min="3" max="3" width="11.375" style="54" customWidth="1"/>
    <col min="4" max="4" width="6.75390625" style="54" customWidth="1"/>
    <col min="5" max="5" width="7.00390625" style="54" customWidth="1"/>
    <col min="6" max="8" width="6.25390625" style="54" customWidth="1"/>
    <col min="9" max="9" width="11.125" style="54" customWidth="1"/>
    <col min="10" max="10" width="7.00390625" style="54" customWidth="1"/>
    <col min="11" max="11" width="7.25390625" style="54" customWidth="1"/>
    <col min="12" max="12" width="6.75390625" style="54" customWidth="1"/>
    <col min="13" max="13" width="10.125" style="54" customWidth="1"/>
    <col min="14" max="14" width="6.125" style="54" customWidth="1"/>
    <col min="15" max="16384" width="11.375" style="54" customWidth="1"/>
  </cols>
  <sheetData>
    <row r="1" spans="1:14" s="20" customFormat="1" ht="11.25">
      <c r="A1" s="7"/>
      <c r="B1" s="8"/>
      <c r="C1" s="8"/>
      <c r="D1" s="8"/>
      <c r="E1" s="153" t="s">
        <v>36</v>
      </c>
      <c r="F1" s="8"/>
      <c r="G1" s="8"/>
      <c r="H1" s="8"/>
      <c r="I1" s="8"/>
      <c r="J1" s="8"/>
      <c r="K1" s="8"/>
      <c r="L1" s="8"/>
      <c r="M1" s="8"/>
      <c r="N1" s="8"/>
    </row>
    <row r="2" spans="1:14" s="20" customFormat="1" ht="11.25">
      <c r="A2" s="19" t="s">
        <v>37</v>
      </c>
      <c r="B2" s="356" t="s">
        <v>336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20" customFormat="1" ht="11.25">
      <c r="A3" s="19" t="s">
        <v>38</v>
      </c>
      <c r="B3" s="8" t="s">
        <v>39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20" customFormat="1" ht="11.25">
      <c r="A4" s="19" t="s">
        <v>40</v>
      </c>
      <c r="B4" s="52" t="s">
        <v>326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20" customFormat="1" ht="28.5" customHeight="1">
      <c r="A5" s="357" t="s">
        <v>41</v>
      </c>
      <c r="B5" s="48" t="s">
        <v>233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20" customFormat="1" ht="12" thickBot="1">
      <c r="A6" s="211"/>
      <c r="B6" s="69" t="s">
        <v>42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 s="73" customFormat="1" ht="42.75" thickBot="1">
      <c r="A7" s="96" t="s">
        <v>43</v>
      </c>
      <c r="B7" s="360" t="s">
        <v>339</v>
      </c>
      <c r="C7" s="360" t="s">
        <v>44</v>
      </c>
      <c r="D7" s="360" t="s">
        <v>45</v>
      </c>
      <c r="E7" s="360" t="s">
        <v>46</v>
      </c>
      <c r="F7" s="458" t="s">
        <v>47</v>
      </c>
      <c r="G7" s="458"/>
      <c r="H7" s="458"/>
      <c r="I7" s="360" t="s">
        <v>48</v>
      </c>
      <c r="J7" s="458" t="s">
        <v>49</v>
      </c>
      <c r="K7" s="458"/>
      <c r="L7" s="458"/>
      <c r="M7" s="360" t="s">
        <v>50</v>
      </c>
      <c r="N7" s="379"/>
    </row>
    <row r="8" spans="1:14" s="20" customFormat="1" ht="12" thickBot="1">
      <c r="A8" s="226"/>
      <c r="B8" s="365"/>
      <c r="C8" s="70"/>
      <c r="D8" s="70"/>
      <c r="E8" s="70"/>
      <c r="F8" s="365" t="s">
        <v>51</v>
      </c>
      <c r="G8" s="365" t="s">
        <v>52</v>
      </c>
      <c r="H8" s="365" t="s">
        <v>53</v>
      </c>
      <c r="I8" s="365"/>
      <c r="J8" s="365" t="s">
        <v>54</v>
      </c>
      <c r="K8" s="365" t="s">
        <v>55</v>
      </c>
      <c r="L8" s="365" t="s">
        <v>56</v>
      </c>
      <c r="M8" s="365" t="s">
        <v>57</v>
      </c>
      <c r="N8" s="365" t="s">
        <v>58</v>
      </c>
    </row>
    <row r="9" spans="1:14" s="20" customFormat="1" ht="12" thickBot="1">
      <c r="A9" s="232"/>
      <c r="B9" s="366" t="s">
        <v>59</v>
      </c>
      <c r="C9" s="334">
        <v>0.21</v>
      </c>
      <c r="D9" s="280"/>
      <c r="E9" s="280"/>
      <c r="F9" s="237">
        <f>SUM(F10:F29)</f>
        <v>14.43</v>
      </c>
      <c r="G9" s="237">
        <f aca="true" t="shared" si="0" ref="G9:L9">SUM(G10:G29)</f>
        <v>12.73</v>
      </c>
      <c r="H9" s="237">
        <f t="shared" si="0"/>
        <v>51.169999999999995</v>
      </c>
      <c r="I9" s="237">
        <f t="shared" si="0"/>
        <v>379.53999999999996</v>
      </c>
      <c r="J9" s="237"/>
      <c r="K9" s="237"/>
      <c r="L9" s="237">
        <f t="shared" si="0"/>
        <v>2.6999999999999997</v>
      </c>
      <c r="M9" s="235"/>
      <c r="N9" s="236"/>
    </row>
    <row r="10" spans="1:14" s="20" customFormat="1" ht="11.25">
      <c r="A10" s="462">
        <v>171</v>
      </c>
      <c r="B10" s="465" t="s">
        <v>182</v>
      </c>
      <c r="C10" s="467">
        <v>150</v>
      </c>
      <c r="D10" s="446"/>
      <c r="E10" s="446"/>
      <c r="F10" s="425">
        <v>5.41</v>
      </c>
      <c r="G10" s="425">
        <v>6.36</v>
      </c>
      <c r="H10" s="425">
        <v>20.75</v>
      </c>
      <c r="I10" s="425">
        <v>162.72</v>
      </c>
      <c r="J10" s="425"/>
      <c r="K10" s="425"/>
      <c r="L10" s="425">
        <v>0.69</v>
      </c>
      <c r="M10" s="460"/>
      <c r="N10" s="460"/>
    </row>
    <row r="11" spans="1:14" s="20" customFormat="1" ht="11.25">
      <c r="A11" s="463"/>
      <c r="B11" s="466"/>
      <c r="C11" s="410"/>
      <c r="D11" s="461"/>
      <c r="E11" s="461"/>
      <c r="F11" s="431"/>
      <c r="G11" s="431"/>
      <c r="H11" s="431"/>
      <c r="I11" s="431"/>
      <c r="J11" s="431"/>
      <c r="K11" s="431"/>
      <c r="L11" s="431"/>
      <c r="M11" s="406"/>
      <c r="N11" s="406"/>
    </row>
    <row r="12" spans="1:14" s="20" customFormat="1" ht="9.75" customHeight="1">
      <c r="A12" s="460"/>
      <c r="B12" s="466"/>
      <c r="C12" s="410"/>
      <c r="D12" s="461"/>
      <c r="E12" s="461"/>
      <c r="F12" s="431"/>
      <c r="G12" s="431"/>
      <c r="H12" s="431"/>
      <c r="I12" s="431"/>
      <c r="J12" s="431"/>
      <c r="K12" s="431"/>
      <c r="L12" s="431"/>
      <c r="M12" s="406"/>
      <c r="N12" s="406"/>
    </row>
    <row r="13" spans="1:14" s="20" customFormat="1" ht="11.25">
      <c r="A13" s="7"/>
      <c r="B13" s="8" t="s">
        <v>183</v>
      </c>
      <c r="C13" s="7"/>
      <c r="D13" s="156">
        <v>16</v>
      </c>
      <c r="E13" s="156">
        <v>16</v>
      </c>
      <c r="F13" s="7"/>
      <c r="G13" s="7"/>
      <c r="H13" s="7"/>
      <c r="I13" s="7"/>
      <c r="J13" s="7"/>
      <c r="K13" s="7"/>
      <c r="L13" s="7"/>
      <c r="M13" s="7"/>
      <c r="N13" s="7"/>
    </row>
    <row r="14" spans="1:14" s="20" customFormat="1" ht="11.25">
      <c r="A14" s="7"/>
      <c r="B14" s="8" t="s">
        <v>61</v>
      </c>
      <c r="C14" s="7"/>
      <c r="D14" s="156">
        <v>100</v>
      </c>
      <c r="E14" s="156">
        <v>100</v>
      </c>
      <c r="F14" s="7"/>
      <c r="G14" s="7"/>
      <c r="H14" s="7"/>
      <c r="I14" s="7"/>
      <c r="J14" s="7"/>
      <c r="K14" s="7"/>
      <c r="L14" s="7"/>
      <c r="M14" s="7"/>
      <c r="N14" s="7"/>
    </row>
    <row r="15" spans="1:14" s="20" customFormat="1" ht="11.25">
      <c r="A15" s="7"/>
      <c r="B15" s="8" t="s">
        <v>62</v>
      </c>
      <c r="C15" s="7"/>
      <c r="D15" s="156">
        <v>4</v>
      </c>
      <c r="E15" s="156">
        <v>4</v>
      </c>
      <c r="F15" s="7"/>
      <c r="G15" s="7"/>
      <c r="H15" s="7"/>
      <c r="I15" s="7"/>
      <c r="J15" s="7"/>
      <c r="K15" s="7"/>
      <c r="L15" s="7"/>
      <c r="M15" s="7"/>
      <c r="N15" s="7"/>
    </row>
    <row r="16" spans="1:14" s="20" customFormat="1" ht="11.25">
      <c r="A16" s="7"/>
      <c r="B16" s="8" t="s">
        <v>76</v>
      </c>
      <c r="C16" s="7"/>
      <c r="D16" s="156">
        <v>4</v>
      </c>
      <c r="E16" s="156">
        <v>4</v>
      </c>
      <c r="F16" s="7"/>
      <c r="G16" s="7"/>
      <c r="H16" s="7"/>
      <c r="I16" s="7"/>
      <c r="J16" s="7"/>
      <c r="K16" s="7"/>
      <c r="L16" s="7"/>
      <c r="M16" s="7"/>
      <c r="N16" s="7"/>
    </row>
    <row r="17" spans="1:14" s="20" customFormat="1" ht="11.25">
      <c r="A17" s="7"/>
      <c r="B17" s="8" t="s">
        <v>35</v>
      </c>
      <c r="C17" s="7"/>
      <c r="D17" s="156">
        <v>0.2</v>
      </c>
      <c r="E17" s="156">
        <v>0.2</v>
      </c>
      <c r="F17" s="7"/>
      <c r="G17" s="7"/>
      <c r="H17" s="7"/>
      <c r="I17" s="7"/>
      <c r="J17" s="7"/>
      <c r="K17" s="7"/>
      <c r="L17" s="7"/>
      <c r="M17" s="7"/>
      <c r="N17" s="7"/>
    </row>
    <row r="18" spans="1:14" s="20" customFormat="1" ht="11.25">
      <c r="A18" s="7"/>
      <c r="B18" s="8" t="s">
        <v>110</v>
      </c>
      <c r="C18" s="9"/>
      <c r="D18" s="156">
        <v>11.8</v>
      </c>
      <c r="E18" s="141">
        <v>11.8</v>
      </c>
      <c r="F18" s="7"/>
      <c r="G18" s="7"/>
      <c r="H18" s="7"/>
      <c r="I18" s="7"/>
      <c r="J18" s="7"/>
      <c r="K18" s="7"/>
      <c r="L18" s="7"/>
      <c r="M18" s="7"/>
      <c r="N18" s="7"/>
    </row>
    <row r="19" spans="1:14" s="20" customFormat="1" ht="11.25">
      <c r="A19" s="7"/>
      <c r="B19" s="8"/>
      <c r="C19" s="7"/>
      <c r="D19" s="141"/>
      <c r="E19" s="141"/>
      <c r="F19" s="7"/>
      <c r="G19" s="7"/>
      <c r="H19" s="7"/>
      <c r="I19" s="7"/>
      <c r="J19" s="7"/>
      <c r="K19" s="7"/>
      <c r="L19" s="7"/>
      <c r="M19" s="7"/>
      <c r="N19" s="7"/>
    </row>
    <row r="20" spans="1:14" s="20" customFormat="1" ht="11.25">
      <c r="A20" s="7"/>
      <c r="B20" s="11"/>
      <c r="C20" s="18"/>
      <c r="D20" s="164"/>
      <c r="E20" s="164"/>
      <c r="F20" s="7"/>
      <c r="G20" s="13"/>
      <c r="H20" s="13"/>
      <c r="I20" s="13"/>
      <c r="J20" s="13"/>
      <c r="K20" s="13"/>
      <c r="L20" s="13"/>
      <c r="M20" s="13"/>
      <c r="N20" s="13"/>
    </row>
    <row r="21" spans="1:14" s="20" customFormat="1" ht="11.25">
      <c r="A21" s="406">
        <v>262</v>
      </c>
      <c r="B21" s="464" t="s">
        <v>63</v>
      </c>
      <c r="C21" s="410">
        <v>150</v>
      </c>
      <c r="D21" s="461"/>
      <c r="E21" s="461"/>
      <c r="F21" s="431">
        <v>4.64</v>
      </c>
      <c r="G21" s="431">
        <v>4</v>
      </c>
      <c r="H21" s="431">
        <v>15.66</v>
      </c>
      <c r="I21" s="431">
        <v>118.32</v>
      </c>
      <c r="J21" s="431"/>
      <c r="K21" s="431"/>
      <c r="L21" s="431">
        <v>1.95</v>
      </c>
      <c r="M21" s="431"/>
      <c r="N21" s="406"/>
    </row>
    <row r="22" spans="1:14" s="20" customFormat="1" ht="11.25">
      <c r="A22" s="406"/>
      <c r="B22" s="464"/>
      <c r="C22" s="410"/>
      <c r="D22" s="461"/>
      <c r="E22" s="461"/>
      <c r="F22" s="431"/>
      <c r="G22" s="431"/>
      <c r="H22" s="431"/>
      <c r="I22" s="431"/>
      <c r="J22" s="431"/>
      <c r="K22" s="431"/>
      <c r="L22" s="431"/>
      <c r="M22" s="431"/>
      <c r="N22" s="406"/>
    </row>
    <row r="23" spans="1:14" s="20" customFormat="1" ht="11.25">
      <c r="A23" s="406"/>
      <c r="B23" s="464"/>
      <c r="C23" s="410"/>
      <c r="D23" s="461"/>
      <c r="E23" s="461"/>
      <c r="F23" s="431"/>
      <c r="G23" s="431"/>
      <c r="H23" s="431"/>
      <c r="I23" s="431"/>
      <c r="J23" s="431"/>
      <c r="K23" s="431"/>
      <c r="L23" s="431"/>
      <c r="M23" s="431"/>
      <c r="N23" s="406"/>
    </row>
    <row r="24" spans="1:14" s="20" customFormat="1" ht="11.25">
      <c r="A24" s="7"/>
      <c r="B24" s="8" t="s">
        <v>64</v>
      </c>
      <c r="C24" s="30"/>
      <c r="D24" s="141">
        <v>2</v>
      </c>
      <c r="E24" s="141">
        <v>2</v>
      </c>
      <c r="F24" s="30"/>
      <c r="G24" s="30"/>
      <c r="H24" s="30"/>
      <c r="I24" s="30"/>
      <c r="J24" s="30"/>
      <c r="K24" s="30"/>
      <c r="L24" s="30"/>
      <c r="M24" s="7"/>
      <c r="N24" s="7"/>
    </row>
    <row r="25" spans="1:14" s="20" customFormat="1" ht="11.25">
      <c r="A25" s="7"/>
      <c r="B25" s="8" t="s">
        <v>61</v>
      </c>
      <c r="C25" s="30"/>
      <c r="D25" s="141">
        <v>105</v>
      </c>
      <c r="E25" s="141">
        <v>105</v>
      </c>
      <c r="F25" s="30"/>
      <c r="G25" s="30"/>
      <c r="H25" s="30"/>
      <c r="I25" s="30"/>
      <c r="J25" s="30"/>
      <c r="K25" s="30"/>
      <c r="L25" s="30"/>
      <c r="M25" s="7"/>
      <c r="N25" s="7"/>
    </row>
    <row r="26" spans="1:14" s="20" customFormat="1" ht="11.25">
      <c r="A26" s="7"/>
      <c r="B26" s="8" t="s">
        <v>62</v>
      </c>
      <c r="C26" s="30"/>
      <c r="D26" s="141">
        <v>6</v>
      </c>
      <c r="E26" s="141">
        <v>6</v>
      </c>
      <c r="F26" s="30"/>
      <c r="G26" s="30"/>
      <c r="H26" s="30"/>
      <c r="I26" s="30"/>
      <c r="J26" s="30"/>
      <c r="K26" s="30"/>
      <c r="L26" s="30"/>
      <c r="M26" s="7"/>
      <c r="N26" s="7"/>
    </row>
    <row r="27" spans="1:14" s="20" customFormat="1" ht="21">
      <c r="A27" s="7"/>
      <c r="B27" s="11" t="s">
        <v>65</v>
      </c>
      <c r="C27" s="39">
        <v>30</v>
      </c>
      <c r="D27" s="141">
        <v>30</v>
      </c>
      <c r="E27" s="141">
        <v>30</v>
      </c>
      <c r="F27" s="29">
        <v>2.28</v>
      </c>
      <c r="G27" s="29">
        <v>0.24</v>
      </c>
      <c r="H27" s="29">
        <v>14.76</v>
      </c>
      <c r="I27" s="29">
        <v>70.5</v>
      </c>
      <c r="J27" s="29"/>
      <c r="K27" s="29"/>
      <c r="L27" s="29">
        <v>0</v>
      </c>
      <c r="M27" s="13"/>
      <c r="N27" s="13"/>
    </row>
    <row r="28" spans="1:14" s="20" customFormat="1" ht="11.25">
      <c r="A28" s="7"/>
      <c r="B28" s="8"/>
      <c r="C28" s="30"/>
      <c r="D28" s="141"/>
      <c r="E28" s="141"/>
      <c r="F28" s="30"/>
      <c r="G28" s="30"/>
      <c r="H28" s="30"/>
      <c r="I28" s="30"/>
      <c r="J28" s="30"/>
      <c r="K28" s="30"/>
      <c r="L28" s="30"/>
      <c r="M28" s="7"/>
      <c r="N28" s="7"/>
    </row>
    <row r="29" spans="1:14" s="20" customFormat="1" ht="11.25">
      <c r="A29" s="7"/>
      <c r="B29" s="8" t="s">
        <v>184</v>
      </c>
      <c r="C29" s="30">
        <v>8</v>
      </c>
      <c r="D29" s="141">
        <v>8.6</v>
      </c>
      <c r="E29" s="141">
        <v>8</v>
      </c>
      <c r="F29" s="30">
        <v>2.1</v>
      </c>
      <c r="G29" s="30">
        <v>2.13</v>
      </c>
      <c r="H29" s="30">
        <v>0</v>
      </c>
      <c r="I29" s="30">
        <v>28</v>
      </c>
      <c r="J29" s="30"/>
      <c r="K29" s="30"/>
      <c r="L29" s="30">
        <v>0.06</v>
      </c>
      <c r="M29" s="14"/>
      <c r="N29" s="14"/>
    </row>
    <row r="30" spans="1:14" s="20" customFormat="1" ht="12" thickBot="1">
      <c r="A30" s="7"/>
      <c r="B30" s="8"/>
      <c r="C30" s="30"/>
      <c r="D30" s="141"/>
      <c r="E30" s="141"/>
      <c r="F30" s="30"/>
      <c r="G30" s="30"/>
      <c r="H30" s="30"/>
      <c r="I30" s="30"/>
      <c r="J30" s="30"/>
      <c r="K30" s="30"/>
      <c r="L30" s="30"/>
      <c r="M30" s="7"/>
      <c r="N30" s="7"/>
    </row>
    <row r="31" spans="1:14" s="20" customFormat="1" ht="12" thickBot="1">
      <c r="A31" s="232"/>
      <c r="B31" s="378" t="s">
        <v>66</v>
      </c>
      <c r="C31" s="334">
        <v>0.01</v>
      </c>
      <c r="D31" s="287"/>
      <c r="E31" s="287"/>
      <c r="F31" s="237">
        <v>2.4</v>
      </c>
      <c r="G31" s="237">
        <v>2.5</v>
      </c>
      <c r="H31" s="237">
        <v>9.1</v>
      </c>
      <c r="I31" s="237">
        <v>69</v>
      </c>
      <c r="J31" s="237"/>
      <c r="K31" s="237"/>
      <c r="L31" s="237">
        <v>12.28</v>
      </c>
      <c r="M31" s="235"/>
      <c r="N31" s="236"/>
    </row>
    <row r="32" spans="1:14" s="20" customFormat="1" ht="11.25">
      <c r="A32" s="226"/>
      <c r="B32" s="286" t="s">
        <v>331</v>
      </c>
      <c r="C32" s="91">
        <v>125</v>
      </c>
      <c r="D32" s="190">
        <v>125</v>
      </c>
      <c r="E32" s="190">
        <v>125</v>
      </c>
      <c r="F32" s="91">
        <v>2.4</v>
      </c>
      <c r="G32" s="91">
        <v>2.5</v>
      </c>
      <c r="H32" s="91">
        <v>9.1</v>
      </c>
      <c r="I32" s="91">
        <v>69</v>
      </c>
      <c r="J32" s="91"/>
      <c r="K32" s="91"/>
      <c r="L32" s="91">
        <v>12.28</v>
      </c>
      <c r="M32" s="226"/>
      <c r="N32" s="226"/>
    </row>
    <row r="33" spans="1:14" s="20" customFormat="1" ht="11.25">
      <c r="A33" s="7"/>
      <c r="B33" s="71"/>
      <c r="C33" s="30"/>
      <c r="D33" s="141"/>
      <c r="E33" s="141"/>
      <c r="F33" s="30"/>
      <c r="G33" s="30"/>
      <c r="H33" s="30"/>
      <c r="I33" s="30"/>
      <c r="J33" s="30"/>
      <c r="K33" s="30"/>
      <c r="L33" s="30"/>
      <c r="M33" s="7"/>
      <c r="N33" s="7"/>
    </row>
    <row r="34" spans="1:14" s="20" customFormat="1" ht="12" thickBot="1">
      <c r="A34" s="211"/>
      <c r="B34" s="288"/>
      <c r="C34" s="116"/>
      <c r="D34" s="189"/>
      <c r="E34" s="189"/>
      <c r="F34" s="116"/>
      <c r="G34" s="116"/>
      <c r="H34" s="116"/>
      <c r="I34" s="116"/>
      <c r="J34" s="116"/>
      <c r="K34" s="116"/>
      <c r="L34" s="116"/>
      <c r="M34" s="211"/>
      <c r="N34" s="211"/>
    </row>
    <row r="35" spans="1:14" s="20" customFormat="1" ht="12" thickBot="1">
      <c r="A35" s="232"/>
      <c r="B35" s="395" t="s">
        <v>67</v>
      </c>
      <c r="C35" s="334">
        <v>0.38</v>
      </c>
      <c r="D35" s="287"/>
      <c r="E35" s="287"/>
      <c r="F35" s="237">
        <f>SUM(F36:F74)</f>
        <v>33.88</v>
      </c>
      <c r="G35" s="237">
        <f>SUM(G36:G74)</f>
        <v>32.35</v>
      </c>
      <c r="H35" s="237">
        <f>SUM(H36:H74)</f>
        <v>91.83000000000001</v>
      </c>
      <c r="I35" s="237">
        <f>SUM(I36:I74)</f>
        <v>785</v>
      </c>
      <c r="J35" s="237"/>
      <c r="K35" s="237"/>
      <c r="L35" s="237">
        <f>SUM(L36:L102)</f>
        <v>90.64</v>
      </c>
      <c r="M35" s="235"/>
      <c r="N35" s="236"/>
    </row>
    <row r="36" spans="1:14" s="20" customFormat="1" ht="31.5">
      <c r="A36" s="226">
        <v>24</v>
      </c>
      <c r="B36" s="283" t="s">
        <v>186</v>
      </c>
      <c r="C36" s="115">
        <v>40</v>
      </c>
      <c r="D36" s="190"/>
      <c r="E36" s="190"/>
      <c r="F36" s="91">
        <v>0.64</v>
      </c>
      <c r="G36" s="91">
        <v>2.04</v>
      </c>
      <c r="H36" s="91">
        <v>3.47</v>
      </c>
      <c r="I36" s="91">
        <v>24.59</v>
      </c>
      <c r="J36" s="91"/>
      <c r="K36" s="91"/>
      <c r="L36" s="91">
        <v>5.4</v>
      </c>
      <c r="M36" s="226"/>
      <c r="N36" s="226"/>
    </row>
    <row r="37" spans="1:14" s="20" customFormat="1" ht="11.25">
      <c r="A37" s="7"/>
      <c r="B37" s="8" t="s">
        <v>144</v>
      </c>
      <c r="C37" s="30"/>
      <c r="D37" s="141">
        <v>45</v>
      </c>
      <c r="E37" s="141">
        <v>36</v>
      </c>
      <c r="F37" s="30"/>
      <c r="G37" s="30"/>
      <c r="H37" s="30"/>
      <c r="I37" s="30"/>
      <c r="J37" s="30"/>
      <c r="K37" s="30"/>
      <c r="L37" s="30"/>
      <c r="M37" s="7"/>
      <c r="N37" s="7"/>
    </row>
    <row r="38" spans="1:14" s="20" customFormat="1" ht="11.25">
      <c r="A38" s="7"/>
      <c r="B38" s="8" t="s">
        <v>135</v>
      </c>
      <c r="C38" s="30"/>
      <c r="D38" s="141">
        <v>1.6</v>
      </c>
      <c r="E38" s="141">
        <v>1</v>
      </c>
      <c r="F38" s="30"/>
      <c r="G38" s="30"/>
      <c r="H38" s="30"/>
      <c r="I38" s="30"/>
      <c r="J38" s="30"/>
      <c r="K38" s="30"/>
      <c r="L38" s="30"/>
      <c r="M38" s="7"/>
      <c r="N38" s="7"/>
    </row>
    <row r="39" spans="1:14" s="20" customFormat="1" ht="11.25">
      <c r="A39" s="7"/>
      <c r="B39" s="8" t="s">
        <v>128</v>
      </c>
      <c r="C39" s="30"/>
      <c r="D39" s="141">
        <v>2</v>
      </c>
      <c r="E39" s="141">
        <v>2</v>
      </c>
      <c r="F39" s="30"/>
      <c r="G39" s="30"/>
      <c r="H39" s="30"/>
      <c r="I39" s="30"/>
      <c r="J39" s="30"/>
      <c r="K39" s="30"/>
      <c r="L39" s="30"/>
      <c r="M39" s="7"/>
      <c r="N39" s="7"/>
    </row>
    <row r="40" spans="1:14" s="20" customFormat="1" ht="11.25">
      <c r="A40" s="7"/>
      <c r="B40" s="8"/>
      <c r="C40" s="30"/>
      <c r="D40" s="141"/>
      <c r="E40" s="141"/>
      <c r="F40" s="30"/>
      <c r="G40" s="30"/>
      <c r="H40" s="30"/>
      <c r="I40" s="30"/>
      <c r="J40" s="30"/>
      <c r="K40" s="30"/>
      <c r="L40" s="30"/>
      <c r="M40" s="7"/>
      <c r="N40" s="7"/>
    </row>
    <row r="41" spans="1:14" s="20" customFormat="1" ht="31.5">
      <c r="A41" s="7">
        <v>62</v>
      </c>
      <c r="B41" s="11" t="s">
        <v>187</v>
      </c>
      <c r="C41" s="39">
        <v>200</v>
      </c>
      <c r="D41" s="164"/>
      <c r="E41" s="164"/>
      <c r="F41" s="7">
        <v>10.41</v>
      </c>
      <c r="G41" s="7">
        <v>10.95</v>
      </c>
      <c r="H41" s="7">
        <v>22.31</v>
      </c>
      <c r="I41" s="7">
        <v>230.45</v>
      </c>
      <c r="J41" s="7"/>
      <c r="K41" s="7"/>
      <c r="L41" s="7">
        <v>3.02</v>
      </c>
      <c r="M41" s="7"/>
      <c r="N41" s="7"/>
    </row>
    <row r="42" spans="1:14" s="20" customFormat="1" ht="11.25">
      <c r="A42" s="7"/>
      <c r="B42" s="8" t="s">
        <v>188</v>
      </c>
      <c r="C42" s="7"/>
      <c r="D42" s="141">
        <v>35</v>
      </c>
      <c r="E42" s="141">
        <v>31</v>
      </c>
      <c r="F42" s="7"/>
      <c r="G42" s="7"/>
      <c r="H42" s="7"/>
      <c r="I42" s="7"/>
      <c r="J42" s="7"/>
      <c r="K42" s="7"/>
      <c r="L42" s="7"/>
      <c r="M42" s="7"/>
      <c r="N42" s="7"/>
    </row>
    <row r="43" spans="1:14" s="20" customFormat="1" ht="11.25">
      <c r="A43" s="7"/>
      <c r="B43" s="8" t="s">
        <v>82</v>
      </c>
      <c r="C43" s="7"/>
      <c r="D43" s="141" t="s">
        <v>189</v>
      </c>
      <c r="E43" s="141">
        <v>10</v>
      </c>
      <c r="F43" s="7"/>
      <c r="G43" s="7"/>
      <c r="H43" s="7"/>
      <c r="I43" s="7"/>
      <c r="J43" s="7"/>
      <c r="K43" s="7"/>
      <c r="L43" s="7"/>
      <c r="M43" s="7"/>
      <c r="N43" s="7"/>
    </row>
    <row r="44" spans="1:14" s="20" customFormat="1" ht="11.25">
      <c r="A44" s="7"/>
      <c r="B44" s="8" t="s">
        <v>77</v>
      </c>
      <c r="C44" s="7"/>
      <c r="D44" s="141">
        <v>30</v>
      </c>
      <c r="E44" s="141">
        <v>30</v>
      </c>
      <c r="F44" s="7"/>
      <c r="G44" s="7"/>
      <c r="H44" s="7"/>
      <c r="I44" s="7"/>
      <c r="J44" s="7"/>
      <c r="K44" s="7"/>
      <c r="L44" s="7"/>
      <c r="M44" s="7"/>
      <c r="N44" s="7"/>
    </row>
    <row r="45" spans="1:14" s="20" customFormat="1" ht="11.25">
      <c r="A45" s="7"/>
      <c r="B45" s="8" t="s">
        <v>147</v>
      </c>
      <c r="C45" s="7"/>
      <c r="D45" s="141">
        <v>18</v>
      </c>
      <c r="E45" s="141">
        <v>14</v>
      </c>
      <c r="F45" s="7"/>
      <c r="G45" s="7"/>
      <c r="H45" s="7"/>
      <c r="I45" s="7"/>
      <c r="J45" s="7"/>
      <c r="K45" s="7"/>
      <c r="L45" s="7"/>
      <c r="M45" s="7"/>
      <c r="N45" s="7"/>
    </row>
    <row r="46" spans="1:14" s="20" customFormat="1" ht="11.25">
      <c r="A46" s="7"/>
      <c r="B46" s="8" t="s">
        <v>128</v>
      </c>
      <c r="C46" s="7"/>
      <c r="D46" s="141">
        <v>3</v>
      </c>
      <c r="E46" s="141">
        <v>3</v>
      </c>
      <c r="F46" s="7"/>
      <c r="G46" s="7"/>
      <c r="H46" s="7"/>
      <c r="I46" s="7"/>
      <c r="J46" s="7"/>
      <c r="K46" s="7"/>
      <c r="L46" s="7"/>
      <c r="M46" s="7"/>
      <c r="N46" s="7"/>
    </row>
    <row r="47" spans="1:14" s="20" customFormat="1" ht="11.25">
      <c r="A47" s="7"/>
      <c r="B47" s="8" t="s">
        <v>133</v>
      </c>
      <c r="C47" s="7"/>
      <c r="D47" s="141">
        <v>1.6</v>
      </c>
      <c r="E47" s="141">
        <v>1</v>
      </c>
      <c r="F47" s="7"/>
      <c r="G47" s="7"/>
      <c r="H47" s="7"/>
      <c r="I47" s="7"/>
      <c r="J47" s="7"/>
      <c r="K47" s="7"/>
      <c r="L47" s="7"/>
      <c r="M47" s="7"/>
      <c r="N47" s="7"/>
    </row>
    <row r="48" spans="1:14" s="20" customFormat="1" ht="11.25">
      <c r="A48" s="7"/>
      <c r="B48" s="8" t="s">
        <v>129</v>
      </c>
      <c r="C48" s="7"/>
      <c r="D48" s="141">
        <v>2</v>
      </c>
      <c r="E48" s="141">
        <v>2</v>
      </c>
      <c r="F48" s="7"/>
      <c r="G48" s="7"/>
      <c r="H48" s="7"/>
      <c r="I48" s="7"/>
      <c r="J48" s="7"/>
      <c r="K48" s="7"/>
      <c r="L48" s="7"/>
      <c r="M48" s="7"/>
      <c r="N48" s="7"/>
    </row>
    <row r="49" spans="1:14" s="20" customFormat="1" ht="11.25">
      <c r="A49" s="7"/>
      <c r="B49" s="8"/>
      <c r="C49" s="7"/>
      <c r="D49" s="164"/>
      <c r="E49" s="164"/>
      <c r="F49" s="7"/>
      <c r="G49" s="7"/>
      <c r="H49" s="7"/>
      <c r="I49" s="7"/>
      <c r="J49" s="7"/>
      <c r="K49" s="7"/>
      <c r="L49" s="7"/>
      <c r="M49" s="7"/>
      <c r="N49" s="7"/>
    </row>
    <row r="50" spans="1:14" s="20" customFormat="1" ht="21">
      <c r="A50" s="7">
        <v>164</v>
      </c>
      <c r="B50" s="82" t="s">
        <v>227</v>
      </c>
      <c r="C50" s="44">
        <v>120</v>
      </c>
      <c r="D50" s="35"/>
      <c r="E50" s="35"/>
      <c r="F50" s="44">
        <v>3.14</v>
      </c>
      <c r="G50" s="44">
        <v>8.95</v>
      </c>
      <c r="H50" s="44">
        <v>31.11</v>
      </c>
      <c r="I50" s="44">
        <v>217.71</v>
      </c>
      <c r="J50" s="44"/>
      <c r="K50" s="44"/>
      <c r="L50" s="7">
        <v>1.01</v>
      </c>
      <c r="M50" s="44"/>
      <c r="N50" s="30"/>
    </row>
    <row r="51" spans="1:14" s="20" customFormat="1" ht="11.25">
      <c r="A51" s="7"/>
      <c r="B51" s="40" t="s">
        <v>114</v>
      </c>
      <c r="C51" s="30"/>
      <c r="D51" s="33">
        <v>40</v>
      </c>
      <c r="E51" s="33">
        <v>40</v>
      </c>
      <c r="F51" s="30"/>
      <c r="G51" s="30"/>
      <c r="H51" s="30"/>
      <c r="I51" s="30"/>
      <c r="J51" s="30"/>
      <c r="K51" s="30"/>
      <c r="L51" s="14"/>
      <c r="M51" s="30"/>
      <c r="N51" s="30"/>
    </row>
    <row r="52" spans="1:14" s="20" customFormat="1" ht="11.25">
      <c r="A52" s="7"/>
      <c r="B52" s="40" t="s">
        <v>76</v>
      </c>
      <c r="C52" s="30"/>
      <c r="D52" s="33">
        <v>5</v>
      </c>
      <c r="E52" s="33">
        <v>5</v>
      </c>
      <c r="F52" s="30"/>
      <c r="G52" s="30"/>
      <c r="H52" s="30"/>
      <c r="I52" s="30"/>
      <c r="J52" s="30"/>
      <c r="K52" s="30"/>
      <c r="L52" s="7"/>
      <c r="M52" s="30"/>
      <c r="N52" s="30"/>
    </row>
    <row r="53" spans="1:14" s="20" customFormat="1" ht="11.25">
      <c r="A53" s="7"/>
      <c r="B53" s="40" t="s">
        <v>139</v>
      </c>
      <c r="C53" s="66"/>
      <c r="D53" s="33">
        <v>25</v>
      </c>
      <c r="E53" s="33">
        <v>20</v>
      </c>
      <c r="F53" s="30"/>
      <c r="G53" s="30"/>
      <c r="H53" s="30"/>
      <c r="I53" s="30"/>
      <c r="J53" s="30"/>
      <c r="K53" s="30"/>
      <c r="L53" s="7"/>
      <c r="M53" s="30"/>
      <c r="N53" s="30"/>
    </row>
    <row r="54" spans="1:14" s="20" customFormat="1" ht="11.25">
      <c r="A54" s="7"/>
      <c r="B54" s="40" t="s">
        <v>74</v>
      </c>
      <c r="C54" s="30"/>
      <c r="D54" s="33">
        <v>2</v>
      </c>
      <c r="E54" s="33">
        <v>2</v>
      </c>
      <c r="F54" s="30"/>
      <c r="G54" s="30"/>
      <c r="H54" s="30"/>
      <c r="I54" s="30"/>
      <c r="J54" s="30"/>
      <c r="K54" s="30"/>
      <c r="L54" s="7"/>
      <c r="M54" s="30"/>
      <c r="N54" s="30"/>
    </row>
    <row r="55" spans="1:14" s="20" customFormat="1" ht="11.25">
      <c r="A55" s="7"/>
      <c r="B55" s="40" t="s">
        <v>76</v>
      </c>
      <c r="C55" s="30"/>
      <c r="D55" s="33">
        <v>4</v>
      </c>
      <c r="E55" s="33">
        <v>4</v>
      </c>
      <c r="F55" s="30"/>
      <c r="G55" s="30"/>
      <c r="H55" s="30"/>
      <c r="I55" s="30"/>
      <c r="J55" s="30"/>
      <c r="K55" s="30"/>
      <c r="L55" s="7"/>
      <c r="M55" s="30"/>
      <c r="N55" s="30"/>
    </row>
    <row r="56" spans="1:14" s="20" customFormat="1" ht="11.25">
      <c r="A56" s="7"/>
      <c r="B56" s="40"/>
      <c r="C56" s="66"/>
      <c r="D56" s="33"/>
      <c r="E56" s="33"/>
      <c r="F56" s="30"/>
      <c r="G56" s="30"/>
      <c r="H56" s="30"/>
      <c r="I56" s="30"/>
      <c r="J56" s="30"/>
      <c r="K56" s="30"/>
      <c r="L56" s="7"/>
      <c r="M56" s="30"/>
      <c r="N56" s="116"/>
    </row>
    <row r="57" spans="1:14" s="20" customFormat="1" ht="21">
      <c r="A57" s="7">
        <v>79</v>
      </c>
      <c r="B57" s="77" t="s">
        <v>174</v>
      </c>
      <c r="C57" s="39">
        <v>60</v>
      </c>
      <c r="D57" s="33"/>
      <c r="E57" s="33"/>
      <c r="F57" s="30">
        <v>16.51</v>
      </c>
      <c r="G57" s="30">
        <v>8.59</v>
      </c>
      <c r="H57" s="30">
        <v>3.37</v>
      </c>
      <c r="I57" s="30">
        <v>155.84</v>
      </c>
      <c r="J57" s="30"/>
      <c r="K57" s="30"/>
      <c r="L57" s="7">
        <v>2.46</v>
      </c>
      <c r="M57" s="30"/>
      <c r="N57" s="30"/>
    </row>
    <row r="58" spans="1:14" s="20" customFormat="1" ht="11.25">
      <c r="A58" s="7"/>
      <c r="B58" s="40" t="s">
        <v>237</v>
      </c>
      <c r="C58" s="30"/>
      <c r="D58" s="34">
        <v>121</v>
      </c>
      <c r="E58" s="34">
        <v>80</v>
      </c>
      <c r="F58" s="30"/>
      <c r="G58" s="30"/>
      <c r="H58" s="30"/>
      <c r="I58" s="30"/>
      <c r="J58" s="30"/>
      <c r="K58" s="30"/>
      <c r="L58" s="7"/>
      <c r="M58" s="30"/>
      <c r="N58" s="91"/>
    </row>
    <row r="59" spans="1:14" s="20" customFormat="1" ht="11.25">
      <c r="A59" s="7"/>
      <c r="B59" s="40" t="s">
        <v>35</v>
      </c>
      <c r="C59" s="30"/>
      <c r="D59" s="34">
        <v>0.5</v>
      </c>
      <c r="E59" s="34">
        <v>0.5</v>
      </c>
      <c r="F59" s="79"/>
      <c r="G59" s="39"/>
      <c r="H59" s="30"/>
      <c r="I59" s="30"/>
      <c r="J59" s="30"/>
      <c r="K59" s="30"/>
      <c r="L59" s="7"/>
      <c r="M59" s="30"/>
      <c r="N59" s="30"/>
    </row>
    <row r="60" spans="1:14" s="20" customFormat="1" ht="11.25">
      <c r="A60" s="7"/>
      <c r="B60" s="40" t="s">
        <v>82</v>
      </c>
      <c r="C60" s="30"/>
      <c r="D60" s="34" t="s">
        <v>149</v>
      </c>
      <c r="E60" s="34">
        <v>5</v>
      </c>
      <c r="F60" s="79"/>
      <c r="G60" s="39"/>
      <c r="H60" s="30"/>
      <c r="I60" s="30"/>
      <c r="J60" s="30"/>
      <c r="K60" s="30"/>
      <c r="L60" s="7"/>
      <c r="M60" s="30"/>
      <c r="N60" s="30"/>
    </row>
    <row r="61" spans="1:14" s="20" customFormat="1" ht="11.25">
      <c r="A61" s="7"/>
      <c r="B61" s="40" t="s">
        <v>85</v>
      </c>
      <c r="C61" s="30"/>
      <c r="D61" s="36">
        <v>19</v>
      </c>
      <c r="E61" s="36">
        <v>15</v>
      </c>
      <c r="F61" s="79"/>
      <c r="G61" s="79"/>
      <c r="H61" s="30"/>
      <c r="I61" s="30"/>
      <c r="J61" s="30"/>
      <c r="K61" s="30"/>
      <c r="L61" s="7"/>
      <c r="M61" s="30"/>
      <c r="N61" s="116"/>
    </row>
    <row r="62" spans="1:14" s="20" customFormat="1" ht="11.25">
      <c r="A62" s="7"/>
      <c r="B62" s="81" t="s">
        <v>176</v>
      </c>
      <c r="C62" s="30"/>
      <c r="D62" s="34">
        <v>8</v>
      </c>
      <c r="E62" s="34">
        <v>8</v>
      </c>
      <c r="F62" s="79"/>
      <c r="G62" s="39"/>
      <c r="H62" s="30"/>
      <c r="I62" s="30"/>
      <c r="J62" s="30"/>
      <c r="K62" s="30"/>
      <c r="L62" s="7"/>
      <c r="M62" s="30"/>
      <c r="N62" s="30"/>
    </row>
    <row r="63" spans="1:14" s="20" customFormat="1" ht="11.25">
      <c r="A63" s="7"/>
      <c r="B63" s="81" t="s">
        <v>74</v>
      </c>
      <c r="C63" s="30"/>
      <c r="D63" s="34">
        <v>2</v>
      </c>
      <c r="E63" s="34">
        <v>2</v>
      </c>
      <c r="F63" s="79"/>
      <c r="G63" s="39"/>
      <c r="H63" s="30"/>
      <c r="I63" s="30"/>
      <c r="J63" s="30"/>
      <c r="K63" s="30"/>
      <c r="L63" s="7"/>
      <c r="M63" s="30"/>
      <c r="N63" s="91"/>
    </row>
    <row r="64" spans="1:14" s="20" customFormat="1" ht="11.25">
      <c r="A64" s="7"/>
      <c r="B64" s="81" t="s">
        <v>129</v>
      </c>
      <c r="C64" s="30"/>
      <c r="D64" s="34">
        <v>2</v>
      </c>
      <c r="E64" s="34">
        <v>2</v>
      </c>
      <c r="F64" s="79"/>
      <c r="G64" s="39"/>
      <c r="H64" s="30"/>
      <c r="I64" s="30"/>
      <c r="J64" s="30"/>
      <c r="K64" s="30"/>
      <c r="L64" s="7"/>
      <c r="M64" s="30"/>
      <c r="N64" s="30"/>
    </row>
    <row r="65" spans="1:14" s="20" customFormat="1" ht="11.25">
      <c r="A65" s="7"/>
      <c r="B65" s="40"/>
      <c r="C65" s="30"/>
      <c r="D65" s="33"/>
      <c r="E65" s="33"/>
      <c r="F65" s="30"/>
      <c r="G65" s="30"/>
      <c r="H65" s="30"/>
      <c r="I65" s="30"/>
      <c r="J65" s="30"/>
      <c r="K65" s="30"/>
      <c r="L65" s="7"/>
      <c r="M65" s="30"/>
      <c r="N65" s="30"/>
    </row>
    <row r="66" spans="1:14" s="20" customFormat="1" ht="11.25">
      <c r="A66" s="7"/>
      <c r="B66" s="8"/>
      <c r="C66" s="7"/>
      <c r="D66" s="164"/>
      <c r="E66" s="164"/>
      <c r="F66" s="7"/>
      <c r="G66" s="7"/>
      <c r="H66" s="7"/>
      <c r="I66" s="7"/>
      <c r="J66" s="7"/>
      <c r="K66" s="7"/>
      <c r="L66" s="44"/>
      <c r="M66" s="7"/>
      <c r="N66" s="7"/>
    </row>
    <row r="67" spans="1:14" s="20" customFormat="1" ht="21">
      <c r="A67" s="7">
        <v>275</v>
      </c>
      <c r="B67" s="11" t="s">
        <v>306</v>
      </c>
      <c r="C67" s="30">
        <v>180</v>
      </c>
      <c r="D67" s="141"/>
      <c r="E67" s="141"/>
      <c r="F67" s="30">
        <v>0.14</v>
      </c>
      <c r="G67" s="30">
        <v>1.5</v>
      </c>
      <c r="H67" s="30">
        <v>11.89</v>
      </c>
      <c r="I67" s="30">
        <v>62.41</v>
      </c>
      <c r="J67" s="30"/>
      <c r="K67" s="30"/>
      <c r="L67" s="30">
        <v>28</v>
      </c>
      <c r="M67" s="7"/>
      <c r="N67" s="7"/>
    </row>
    <row r="68" spans="1:14" s="20" customFormat="1" ht="11.25">
      <c r="A68" s="7"/>
      <c r="B68" s="8" t="s">
        <v>192</v>
      </c>
      <c r="C68" s="30"/>
      <c r="D68" s="141">
        <v>14</v>
      </c>
      <c r="E68" s="141">
        <v>12</v>
      </c>
      <c r="F68" s="30"/>
      <c r="G68" s="30"/>
      <c r="H68" s="30"/>
      <c r="I68" s="30"/>
      <c r="J68" s="30"/>
      <c r="K68" s="30"/>
      <c r="L68" s="30"/>
      <c r="M68" s="7"/>
      <c r="N68" s="7"/>
    </row>
    <row r="69" spans="1:14" s="20" customFormat="1" ht="11.25">
      <c r="A69" s="7"/>
      <c r="B69" s="8" t="s">
        <v>95</v>
      </c>
      <c r="C69" s="30"/>
      <c r="D69" s="141">
        <v>7.5</v>
      </c>
      <c r="E69" s="141">
        <v>7.5</v>
      </c>
      <c r="F69" s="30"/>
      <c r="G69" s="30"/>
      <c r="H69" s="30"/>
      <c r="I69" s="30"/>
      <c r="J69" s="30"/>
      <c r="K69" s="30"/>
      <c r="L69" s="30"/>
      <c r="M69" s="7"/>
      <c r="N69" s="7"/>
    </row>
    <row r="70" spans="1:14" s="20" customFormat="1" ht="11.25">
      <c r="A70" s="7"/>
      <c r="B70" s="8" t="s">
        <v>62</v>
      </c>
      <c r="C70" s="30"/>
      <c r="D70" s="141">
        <v>11</v>
      </c>
      <c r="E70" s="141">
        <v>11</v>
      </c>
      <c r="F70" s="30"/>
      <c r="G70" s="30"/>
      <c r="H70" s="30"/>
      <c r="I70" s="30"/>
      <c r="J70" s="30"/>
      <c r="K70" s="30"/>
      <c r="L70" s="30"/>
      <c r="M70" s="7"/>
      <c r="N70" s="7"/>
    </row>
    <row r="71" spans="1:14" s="20" customFormat="1" ht="11.25">
      <c r="A71" s="7"/>
      <c r="B71" s="8" t="s">
        <v>110</v>
      </c>
      <c r="C71" s="30"/>
      <c r="D71" s="141">
        <v>169.5</v>
      </c>
      <c r="E71" s="141">
        <v>169.5</v>
      </c>
      <c r="F71" s="30"/>
      <c r="G71" s="30"/>
      <c r="H71" s="30"/>
      <c r="I71" s="30"/>
      <c r="J71" s="30"/>
      <c r="K71" s="30"/>
      <c r="L71" s="30"/>
      <c r="M71" s="7"/>
      <c r="N71" s="7"/>
    </row>
    <row r="72" spans="1:14" s="20" customFormat="1" ht="11.25">
      <c r="A72" s="7"/>
      <c r="B72" s="8"/>
      <c r="C72" s="7"/>
      <c r="D72" s="164"/>
      <c r="E72" s="164"/>
      <c r="F72" s="14"/>
      <c r="G72" s="14"/>
      <c r="H72" s="14"/>
      <c r="I72" s="14"/>
      <c r="J72" s="14"/>
      <c r="K72" s="14"/>
      <c r="L72" s="30"/>
      <c r="M72" s="7"/>
      <c r="N72" s="7"/>
    </row>
    <row r="73" spans="1:14" s="20" customFormat="1" ht="11.25">
      <c r="A73" s="7"/>
      <c r="B73" s="8"/>
      <c r="C73" s="7"/>
      <c r="D73" s="164"/>
      <c r="E73" s="164"/>
      <c r="F73" s="7"/>
      <c r="G73" s="7"/>
      <c r="H73" s="7"/>
      <c r="I73" s="7"/>
      <c r="J73" s="7"/>
      <c r="K73" s="7"/>
      <c r="L73" s="30"/>
      <c r="M73" s="7"/>
      <c r="N73" s="7"/>
    </row>
    <row r="74" spans="1:14" s="20" customFormat="1" ht="21">
      <c r="A74" s="7"/>
      <c r="B74" s="11" t="s">
        <v>79</v>
      </c>
      <c r="C74" s="39">
        <v>40</v>
      </c>
      <c r="D74" s="156">
        <v>40</v>
      </c>
      <c r="E74" s="156">
        <v>40</v>
      </c>
      <c r="F74" s="30">
        <v>3.04</v>
      </c>
      <c r="G74" s="30">
        <v>0.32</v>
      </c>
      <c r="H74" s="30">
        <v>19.68</v>
      </c>
      <c r="I74" s="30">
        <v>94</v>
      </c>
      <c r="J74" s="30"/>
      <c r="K74" s="30"/>
      <c r="L74" s="30">
        <v>0</v>
      </c>
      <c r="M74" s="7"/>
      <c r="N74" s="7"/>
    </row>
    <row r="75" spans="1:14" s="20" customFormat="1" ht="12" thickBot="1">
      <c r="A75" s="211"/>
      <c r="B75" s="8"/>
      <c r="C75" s="30"/>
      <c r="D75" s="141"/>
      <c r="E75" s="141"/>
      <c r="F75" s="30"/>
      <c r="G75" s="30"/>
      <c r="H75" s="30"/>
      <c r="I75" s="62"/>
      <c r="J75" s="30"/>
      <c r="K75" s="30"/>
      <c r="L75" s="30"/>
      <c r="M75" s="7"/>
      <c r="N75" s="7"/>
    </row>
    <row r="76" spans="1:14" s="20" customFormat="1" ht="12" thickBot="1">
      <c r="A76" s="280"/>
      <c r="B76" s="378" t="s">
        <v>80</v>
      </c>
      <c r="C76" s="334">
        <v>0.13</v>
      </c>
      <c r="D76" s="280"/>
      <c r="E76" s="280"/>
      <c r="F76" s="235">
        <f>SUM(F77:F88)</f>
        <v>5.73</v>
      </c>
      <c r="G76" s="235">
        <f>SUM(G77:G88)</f>
        <v>6.26</v>
      </c>
      <c r="H76" s="235">
        <f>SUM(H77:H88)</f>
        <v>48.55</v>
      </c>
      <c r="I76" s="235">
        <f>SUM(I77:I88)</f>
        <v>276.47</v>
      </c>
      <c r="J76" s="235"/>
      <c r="K76" s="235"/>
      <c r="L76" s="235">
        <v>11.66</v>
      </c>
      <c r="M76" s="235"/>
      <c r="N76" s="235"/>
    </row>
    <row r="77" spans="1:14" s="20" customFormat="1" ht="21">
      <c r="A77" s="7">
        <v>236</v>
      </c>
      <c r="B77" s="283" t="s">
        <v>193</v>
      </c>
      <c r="C77" s="115">
        <v>60</v>
      </c>
      <c r="D77" s="190"/>
      <c r="E77" s="190"/>
      <c r="F77" s="226">
        <v>4.57</v>
      </c>
      <c r="G77" s="226">
        <v>5.93</v>
      </c>
      <c r="H77" s="226">
        <v>29.63</v>
      </c>
      <c r="I77" s="226">
        <v>191.81</v>
      </c>
      <c r="J77" s="226"/>
      <c r="K77" s="226"/>
      <c r="L77" s="30">
        <v>3.27</v>
      </c>
      <c r="M77" s="7"/>
      <c r="N77" s="7"/>
    </row>
    <row r="78" spans="1:14" s="20" customFormat="1" ht="11.25">
      <c r="A78" s="7"/>
      <c r="B78" s="8" t="s">
        <v>77</v>
      </c>
      <c r="C78" s="30"/>
      <c r="D78" s="141">
        <v>28</v>
      </c>
      <c r="E78" s="141">
        <v>28</v>
      </c>
      <c r="F78" s="7"/>
      <c r="G78" s="7"/>
      <c r="H78" s="7"/>
      <c r="I78" s="7"/>
      <c r="J78" s="7"/>
      <c r="K78" s="7"/>
      <c r="L78" s="30"/>
      <c r="M78" s="7"/>
      <c r="N78" s="7"/>
    </row>
    <row r="79" spans="1:14" s="20" customFormat="1" ht="11.25">
      <c r="A79" s="7"/>
      <c r="B79" s="8" t="s">
        <v>61</v>
      </c>
      <c r="C79" s="30"/>
      <c r="D79" s="141">
        <v>20</v>
      </c>
      <c r="E79" s="141">
        <v>20</v>
      </c>
      <c r="F79" s="7"/>
      <c r="G79" s="7"/>
      <c r="H79" s="7"/>
      <c r="I79" s="7"/>
      <c r="J79" s="7"/>
      <c r="K79" s="7"/>
      <c r="L79" s="30"/>
      <c r="M79" s="7"/>
      <c r="N79" s="7"/>
    </row>
    <row r="80" spans="1:14" s="20" customFormat="1" ht="11.25">
      <c r="A80" s="7"/>
      <c r="B80" s="8" t="s">
        <v>76</v>
      </c>
      <c r="C80" s="30"/>
      <c r="D80" s="141">
        <v>3</v>
      </c>
      <c r="E80" s="141">
        <v>3</v>
      </c>
      <c r="F80" s="7"/>
      <c r="G80" s="7"/>
      <c r="H80" s="7"/>
      <c r="I80" s="7"/>
      <c r="J80" s="7"/>
      <c r="K80" s="7"/>
      <c r="L80" s="62"/>
      <c r="M80" s="7"/>
      <c r="N80" s="7"/>
    </row>
    <row r="81" spans="1:14" s="20" customFormat="1" ht="11.25">
      <c r="A81" s="7"/>
      <c r="B81" s="8" t="s">
        <v>62</v>
      </c>
      <c r="C81" s="30"/>
      <c r="D81" s="141">
        <v>4</v>
      </c>
      <c r="E81" s="141">
        <v>4</v>
      </c>
      <c r="F81" s="7"/>
      <c r="G81" s="7"/>
      <c r="H81" s="7"/>
      <c r="I81" s="7"/>
      <c r="J81" s="7"/>
      <c r="K81" s="7"/>
      <c r="L81" s="7"/>
      <c r="M81" s="7"/>
      <c r="N81" s="7"/>
    </row>
    <row r="82" spans="1:14" s="20" customFormat="1" ht="11.25">
      <c r="A82" s="7"/>
      <c r="B82" s="8" t="s">
        <v>81</v>
      </c>
      <c r="C82" s="30"/>
      <c r="D82" s="141">
        <v>0.57</v>
      </c>
      <c r="E82" s="141">
        <v>0.57</v>
      </c>
      <c r="F82" s="7"/>
      <c r="G82" s="7"/>
      <c r="H82" s="7"/>
      <c r="I82" s="7"/>
      <c r="J82" s="7"/>
      <c r="K82" s="7"/>
      <c r="L82" s="7"/>
      <c r="M82" s="7"/>
      <c r="N82" s="7"/>
    </row>
    <row r="83" spans="1:14" s="20" customFormat="1" ht="11.25">
      <c r="A83" s="7"/>
      <c r="B83" s="8" t="s">
        <v>82</v>
      </c>
      <c r="C83" s="30"/>
      <c r="D83" s="141" t="s">
        <v>175</v>
      </c>
      <c r="E83" s="141">
        <v>7</v>
      </c>
      <c r="F83" s="7"/>
      <c r="G83" s="7"/>
      <c r="H83" s="7"/>
      <c r="I83" s="7"/>
      <c r="J83" s="7"/>
      <c r="K83" s="7"/>
      <c r="L83" s="7"/>
      <c r="M83" s="7"/>
      <c r="N83" s="7"/>
    </row>
    <row r="84" spans="1:14" s="20" customFormat="1" ht="11.25">
      <c r="A84" s="7"/>
      <c r="B84" s="8" t="s">
        <v>83</v>
      </c>
      <c r="C84" s="30"/>
      <c r="D84" s="141">
        <v>35</v>
      </c>
      <c r="E84" s="141">
        <v>30</v>
      </c>
      <c r="F84" s="7"/>
      <c r="G84" s="7"/>
      <c r="H84" s="7"/>
      <c r="I84" s="7"/>
      <c r="J84" s="7"/>
      <c r="K84" s="7"/>
      <c r="L84" s="7"/>
      <c r="M84" s="14"/>
      <c r="N84" s="14"/>
    </row>
    <row r="85" spans="1:14" s="20" customFormat="1" ht="11.25">
      <c r="A85" s="7"/>
      <c r="B85" s="8" t="s">
        <v>62</v>
      </c>
      <c r="C85" s="30"/>
      <c r="D85" s="141">
        <v>2</v>
      </c>
      <c r="E85" s="141">
        <v>2</v>
      </c>
      <c r="F85" s="13"/>
      <c r="G85" s="13"/>
      <c r="H85" s="13"/>
      <c r="I85" s="13"/>
      <c r="J85" s="13"/>
      <c r="K85" s="13"/>
      <c r="L85" s="7"/>
      <c r="M85" s="7"/>
      <c r="N85" s="7"/>
    </row>
    <row r="86" spans="1:14" s="20" customFormat="1" ht="11.25">
      <c r="A86" s="7"/>
      <c r="B86" s="8" t="s">
        <v>74</v>
      </c>
      <c r="C86" s="30"/>
      <c r="D86" s="141">
        <v>2</v>
      </c>
      <c r="E86" s="141">
        <v>2</v>
      </c>
      <c r="F86" s="14"/>
      <c r="G86" s="14"/>
      <c r="H86" s="14"/>
      <c r="I86" s="14"/>
      <c r="J86" s="14"/>
      <c r="K86" s="14"/>
      <c r="L86" s="7"/>
      <c r="M86" s="7"/>
      <c r="N86" s="7"/>
    </row>
    <row r="87" spans="1:14" s="20" customFormat="1" ht="11.25">
      <c r="A87" s="211"/>
      <c r="B87" s="8"/>
      <c r="C87" s="7"/>
      <c r="D87" s="164"/>
      <c r="E87" s="164"/>
      <c r="F87" s="7"/>
      <c r="G87" s="7"/>
      <c r="H87" s="7"/>
      <c r="I87" s="7"/>
      <c r="J87" s="7"/>
      <c r="K87" s="7"/>
      <c r="L87" s="7"/>
      <c r="M87" s="7"/>
      <c r="N87" s="7"/>
    </row>
    <row r="88" spans="1:14" s="20" customFormat="1" ht="11.25">
      <c r="A88" s="7"/>
      <c r="B88" s="286" t="s">
        <v>185</v>
      </c>
      <c r="C88" s="91">
        <v>166</v>
      </c>
      <c r="D88" s="190">
        <v>166</v>
      </c>
      <c r="E88" s="190">
        <v>166</v>
      </c>
      <c r="F88" s="91">
        <v>1.16</v>
      </c>
      <c r="G88" s="91">
        <v>0.33</v>
      </c>
      <c r="H88" s="91">
        <v>18.92</v>
      </c>
      <c r="I88" s="91">
        <v>84.66</v>
      </c>
      <c r="J88" s="91"/>
      <c r="K88" s="91"/>
      <c r="L88" s="7">
        <v>3.84</v>
      </c>
      <c r="M88" s="7"/>
      <c r="N88" s="7"/>
    </row>
    <row r="89" spans="1:14" s="20" customFormat="1" ht="11.25">
      <c r="A89" s="226"/>
      <c r="B89" s="8"/>
      <c r="C89" s="7"/>
      <c r="D89" s="164"/>
      <c r="E89" s="164"/>
      <c r="F89" s="7"/>
      <c r="G89" s="7"/>
      <c r="H89" s="7"/>
      <c r="I89" s="7"/>
      <c r="J89" s="7"/>
      <c r="K89" s="7"/>
      <c r="L89" s="7"/>
      <c r="M89" s="211"/>
      <c r="N89" s="211"/>
    </row>
    <row r="90" spans="1:14" s="20" customFormat="1" ht="12" thickBot="1">
      <c r="A90" s="7"/>
      <c r="B90" s="69"/>
      <c r="C90" s="211"/>
      <c r="D90" s="194"/>
      <c r="E90" s="194"/>
      <c r="F90" s="211"/>
      <c r="G90" s="211"/>
      <c r="H90" s="211"/>
      <c r="I90" s="211"/>
      <c r="J90" s="211"/>
      <c r="K90" s="211"/>
      <c r="L90" s="7"/>
      <c r="M90" s="13"/>
      <c r="N90" s="7"/>
    </row>
    <row r="91" spans="1:14" s="20" customFormat="1" ht="12" thickBot="1">
      <c r="A91" s="232"/>
      <c r="B91" s="378" t="s">
        <v>84</v>
      </c>
      <c r="C91" s="334">
        <v>0.26</v>
      </c>
      <c r="D91" s="280"/>
      <c r="E91" s="280"/>
      <c r="F91" s="237">
        <f>SUM(F92,F108,F110,F114)</f>
        <v>18.7</v>
      </c>
      <c r="G91" s="237">
        <f>SUM(G92,G108,G110,G114)</f>
        <v>19.5</v>
      </c>
      <c r="H91" s="237">
        <f>SUM(H92,H108,H110,H114)</f>
        <v>93.5</v>
      </c>
      <c r="I91" s="237">
        <f>SUM(I92,I108,I110,I114)</f>
        <v>271.88</v>
      </c>
      <c r="J91" s="237"/>
      <c r="K91" s="237"/>
      <c r="L91" s="297">
        <f>SUM(L92,L107,L110,L114)</f>
        <v>31.25</v>
      </c>
      <c r="M91" s="236"/>
      <c r="N91" s="235"/>
    </row>
    <row r="92" spans="1:14" s="20" customFormat="1" ht="42">
      <c r="A92" s="7">
        <v>212</v>
      </c>
      <c r="B92" s="283" t="s">
        <v>196</v>
      </c>
      <c r="C92" s="115">
        <v>120</v>
      </c>
      <c r="D92" s="190"/>
      <c r="E92" s="190"/>
      <c r="F92" s="91">
        <v>15.72</v>
      </c>
      <c r="G92" s="91">
        <v>6.31</v>
      </c>
      <c r="H92" s="91">
        <v>13.17</v>
      </c>
      <c r="I92" s="91">
        <v>174.77</v>
      </c>
      <c r="J92" s="91"/>
      <c r="K92" s="91"/>
      <c r="L92" s="91">
        <v>0.73</v>
      </c>
      <c r="M92" s="7"/>
      <c r="N92" s="7"/>
    </row>
    <row r="93" spans="1:14" s="20" customFormat="1" ht="11.25">
      <c r="A93" s="7"/>
      <c r="B93" s="8" t="s">
        <v>119</v>
      </c>
      <c r="C93" s="7"/>
      <c r="D93" s="141">
        <v>75</v>
      </c>
      <c r="E93" s="141">
        <v>75</v>
      </c>
      <c r="F93" s="7"/>
      <c r="G93" s="7"/>
      <c r="H93" s="7"/>
      <c r="I93" s="7"/>
      <c r="J93" s="7"/>
      <c r="K93" s="7"/>
      <c r="L93" s="7"/>
      <c r="M93" s="7"/>
      <c r="N93" s="7"/>
    </row>
    <row r="94" spans="1:14" s="20" customFormat="1" ht="11.25">
      <c r="A94" s="7"/>
      <c r="B94" s="8" t="s">
        <v>120</v>
      </c>
      <c r="C94" s="7"/>
      <c r="D94" s="141">
        <v>8</v>
      </c>
      <c r="E94" s="141">
        <v>8</v>
      </c>
      <c r="F94" s="7"/>
      <c r="G94" s="7"/>
      <c r="H94" s="7"/>
      <c r="I94" s="7"/>
      <c r="J94" s="7"/>
      <c r="K94" s="7"/>
      <c r="L94" s="7"/>
      <c r="M94" s="7"/>
      <c r="N94" s="7"/>
    </row>
    <row r="95" spans="1:14" s="20" customFormat="1" ht="11.25">
      <c r="A95" s="7"/>
      <c r="B95" s="152" t="s">
        <v>62</v>
      </c>
      <c r="C95" s="18"/>
      <c r="D95" s="141">
        <v>4</v>
      </c>
      <c r="E95" s="141">
        <v>4</v>
      </c>
      <c r="F95" s="7"/>
      <c r="G95" s="7"/>
      <c r="H95" s="7"/>
      <c r="I95" s="7"/>
      <c r="J95" s="7"/>
      <c r="K95" s="7"/>
      <c r="L95" s="30"/>
      <c r="M95" s="7"/>
      <c r="N95" s="7"/>
    </row>
    <row r="96" spans="1:14" s="20" customFormat="1" ht="11.25">
      <c r="A96" s="7"/>
      <c r="B96" s="8" t="s">
        <v>82</v>
      </c>
      <c r="C96" s="7"/>
      <c r="D96" s="141" t="s">
        <v>175</v>
      </c>
      <c r="E96" s="141">
        <v>7</v>
      </c>
      <c r="F96" s="7"/>
      <c r="G96" s="7"/>
      <c r="H96" s="7"/>
      <c r="I96" s="7"/>
      <c r="J96" s="7"/>
      <c r="K96" s="7"/>
      <c r="L96" s="30"/>
      <c r="M96" s="7"/>
      <c r="N96" s="7"/>
    </row>
    <row r="97" spans="1:14" s="20" customFormat="1" ht="11.25">
      <c r="A97" s="7"/>
      <c r="B97" s="8" t="s">
        <v>61</v>
      </c>
      <c r="C97" s="7"/>
      <c r="D97" s="141">
        <v>20</v>
      </c>
      <c r="E97" s="141">
        <v>20</v>
      </c>
      <c r="F97" s="7"/>
      <c r="G97" s="7"/>
      <c r="H97" s="7"/>
      <c r="I97" s="7"/>
      <c r="J97" s="7"/>
      <c r="K97" s="7"/>
      <c r="L97" s="30"/>
      <c r="M97" s="7"/>
      <c r="N97" s="7"/>
    </row>
    <row r="98" spans="1:14" s="20" customFormat="1" ht="11.25">
      <c r="A98" s="7"/>
      <c r="B98" s="8" t="s">
        <v>116</v>
      </c>
      <c r="C98" s="7"/>
      <c r="D98" s="141">
        <v>3</v>
      </c>
      <c r="E98" s="141">
        <v>3</v>
      </c>
      <c r="F98" s="7"/>
      <c r="G98" s="7"/>
      <c r="H98" s="7"/>
      <c r="I98" s="7"/>
      <c r="J98" s="7"/>
      <c r="K98" s="7"/>
      <c r="L98" s="30"/>
      <c r="M98" s="7"/>
      <c r="N98" s="7"/>
    </row>
    <row r="99" spans="1:14" s="20" customFormat="1" ht="11.25">
      <c r="A99" s="7"/>
      <c r="B99" s="8" t="s">
        <v>76</v>
      </c>
      <c r="C99" s="7"/>
      <c r="D99" s="141">
        <v>2</v>
      </c>
      <c r="E99" s="141">
        <v>2</v>
      </c>
      <c r="F99" s="7"/>
      <c r="G99" s="7"/>
      <c r="H99" s="7"/>
      <c r="I99" s="7"/>
      <c r="J99" s="7"/>
      <c r="K99" s="7"/>
      <c r="L99" s="30"/>
      <c r="M99" s="7"/>
      <c r="N99" s="7"/>
    </row>
    <row r="100" spans="1:14" s="20" customFormat="1" ht="11.25">
      <c r="A100" s="7"/>
      <c r="B100" s="8" t="s">
        <v>74</v>
      </c>
      <c r="C100" s="7"/>
      <c r="D100" s="141">
        <v>2</v>
      </c>
      <c r="E100" s="141">
        <v>2</v>
      </c>
      <c r="F100" s="7"/>
      <c r="G100" s="7"/>
      <c r="H100" s="7"/>
      <c r="I100" s="7"/>
      <c r="J100" s="7"/>
      <c r="K100" s="7"/>
      <c r="L100" s="14"/>
      <c r="M100" s="14"/>
      <c r="N100" s="14"/>
    </row>
    <row r="101" spans="1:14" s="20" customFormat="1" ht="11.25">
      <c r="A101" s="7"/>
      <c r="B101" s="8" t="s">
        <v>197</v>
      </c>
      <c r="C101" s="7"/>
      <c r="D101" s="141"/>
      <c r="E101" s="141"/>
      <c r="F101" s="7"/>
      <c r="G101" s="7"/>
      <c r="H101" s="7"/>
      <c r="I101" s="7"/>
      <c r="J101" s="7"/>
      <c r="K101" s="7"/>
      <c r="L101" s="7"/>
      <c r="M101" s="7"/>
      <c r="N101" s="7"/>
    </row>
    <row r="102" spans="1:14" s="20" customFormat="1" ht="11.25">
      <c r="A102" s="7"/>
      <c r="B102" s="8" t="s">
        <v>61</v>
      </c>
      <c r="C102" s="7"/>
      <c r="D102" s="141">
        <v>20</v>
      </c>
      <c r="E102" s="141">
        <v>20</v>
      </c>
      <c r="F102" s="13"/>
      <c r="G102" s="13"/>
      <c r="H102" s="13"/>
      <c r="I102" s="13"/>
      <c r="J102" s="13"/>
      <c r="K102" s="13"/>
      <c r="L102" s="30"/>
      <c r="M102" s="14"/>
      <c r="N102" s="14"/>
    </row>
    <row r="103" spans="1:14" s="20" customFormat="1" ht="11.25">
      <c r="A103" s="7"/>
      <c r="B103" s="8" t="s">
        <v>76</v>
      </c>
      <c r="C103" s="7"/>
      <c r="D103" s="141">
        <v>2</v>
      </c>
      <c r="E103" s="141">
        <v>2</v>
      </c>
      <c r="F103" s="7"/>
      <c r="G103" s="7"/>
      <c r="H103" s="7"/>
      <c r="I103" s="7"/>
      <c r="J103" s="7"/>
      <c r="K103" s="7"/>
      <c r="L103" s="30"/>
      <c r="M103" s="211"/>
      <c r="N103" s="7"/>
    </row>
    <row r="104" spans="1:14" s="20" customFormat="1" ht="11.25">
      <c r="A104" s="7"/>
      <c r="B104" s="8" t="s">
        <v>198</v>
      </c>
      <c r="C104" s="7"/>
      <c r="D104" s="141">
        <v>3</v>
      </c>
      <c r="E104" s="141">
        <v>3</v>
      </c>
      <c r="F104" s="7"/>
      <c r="G104" s="7"/>
      <c r="H104" s="7"/>
      <c r="I104" s="7"/>
      <c r="J104" s="7"/>
      <c r="K104" s="7"/>
      <c r="L104" s="7"/>
      <c r="M104" s="7"/>
      <c r="N104" s="7"/>
    </row>
    <row r="105" spans="1:14" s="20" customFormat="1" ht="11.25">
      <c r="A105" s="7"/>
      <c r="B105" s="8" t="s">
        <v>92</v>
      </c>
      <c r="C105" s="7"/>
      <c r="D105" s="141">
        <v>9</v>
      </c>
      <c r="E105" s="141">
        <v>9</v>
      </c>
      <c r="F105" s="7"/>
      <c r="G105" s="7"/>
      <c r="H105" s="7"/>
      <c r="I105" s="7"/>
      <c r="J105" s="7"/>
      <c r="K105" s="7"/>
      <c r="L105" s="14"/>
      <c r="M105" s="7"/>
      <c r="N105" s="7"/>
    </row>
    <row r="106" spans="1:14" s="20" customFormat="1" ht="11.25">
      <c r="A106" s="7"/>
      <c r="B106" s="8" t="s">
        <v>62</v>
      </c>
      <c r="C106" s="7"/>
      <c r="D106" s="141">
        <v>2</v>
      </c>
      <c r="E106" s="141">
        <v>2</v>
      </c>
      <c r="F106" s="7"/>
      <c r="G106" s="7"/>
      <c r="H106" s="7"/>
      <c r="I106" s="7"/>
      <c r="J106" s="7"/>
      <c r="K106" s="7"/>
      <c r="L106" s="7"/>
      <c r="M106" s="7"/>
      <c r="N106" s="7"/>
    </row>
    <row r="107" spans="1:14" s="20" customFormat="1" ht="11.25">
      <c r="A107" s="7"/>
      <c r="B107" s="8"/>
      <c r="C107" s="7"/>
      <c r="D107" s="164"/>
      <c r="E107" s="164"/>
      <c r="F107" s="7"/>
      <c r="G107" s="7"/>
      <c r="H107" s="7"/>
      <c r="I107" s="7"/>
      <c r="J107" s="7"/>
      <c r="K107" s="7"/>
      <c r="L107" s="30">
        <v>3.27</v>
      </c>
      <c r="M107" s="7"/>
      <c r="N107" s="211"/>
    </row>
    <row r="108" spans="1:14" s="20" customFormat="1" ht="21">
      <c r="A108" s="7"/>
      <c r="B108" s="166" t="s">
        <v>65</v>
      </c>
      <c r="C108" s="30">
        <v>30</v>
      </c>
      <c r="D108" s="156">
        <v>30</v>
      </c>
      <c r="E108" s="156">
        <v>30</v>
      </c>
      <c r="F108" s="30">
        <v>2.28</v>
      </c>
      <c r="G108" s="30">
        <v>0.24</v>
      </c>
      <c r="H108" s="30">
        <v>14.76</v>
      </c>
      <c r="I108" s="30">
        <v>70.5</v>
      </c>
      <c r="J108" s="30"/>
      <c r="K108" s="30"/>
      <c r="L108" s="7">
        <v>0</v>
      </c>
      <c r="M108" s="7"/>
      <c r="N108" s="7"/>
    </row>
    <row r="109" spans="1:14" s="20" customFormat="1" ht="11.25">
      <c r="A109" s="7"/>
      <c r="B109" s="8"/>
      <c r="C109" s="30"/>
      <c r="D109" s="141"/>
      <c r="E109" s="141"/>
      <c r="F109" s="30"/>
      <c r="G109" s="30"/>
      <c r="H109" s="30"/>
      <c r="I109" s="30"/>
      <c r="J109" s="30"/>
      <c r="K109" s="30"/>
      <c r="L109" s="7"/>
      <c r="M109" s="7"/>
      <c r="N109" s="226"/>
    </row>
    <row r="110" spans="1:14" s="20" customFormat="1" ht="11.25">
      <c r="A110" s="7">
        <v>273</v>
      </c>
      <c r="B110" s="154" t="s">
        <v>194</v>
      </c>
      <c r="C110" s="30">
        <v>150</v>
      </c>
      <c r="D110" s="164"/>
      <c r="E110" s="164"/>
      <c r="F110" s="7">
        <v>0.14</v>
      </c>
      <c r="G110" s="7">
        <v>12.81</v>
      </c>
      <c r="H110" s="7">
        <v>60.32</v>
      </c>
      <c r="I110" s="7">
        <v>0.01</v>
      </c>
      <c r="J110" s="7"/>
      <c r="K110" s="7"/>
      <c r="L110" s="7">
        <v>0.65</v>
      </c>
      <c r="M110" s="7"/>
      <c r="N110" s="7"/>
    </row>
    <row r="111" spans="1:14" s="20" customFormat="1" ht="22.5">
      <c r="A111" s="5"/>
      <c r="B111" s="152" t="s">
        <v>195</v>
      </c>
      <c r="C111" s="18"/>
      <c r="D111" s="141">
        <v>10</v>
      </c>
      <c r="E111" s="141">
        <v>10</v>
      </c>
      <c r="F111" s="7"/>
      <c r="G111" s="7"/>
      <c r="H111" s="7"/>
      <c r="I111" s="7"/>
      <c r="J111" s="7"/>
      <c r="K111" s="7"/>
      <c r="L111" s="7"/>
      <c r="M111" s="7"/>
      <c r="N111" s="7"/>
    </row>
    <row r="112" spans="1:14" s="20" customFormat="1" ht="12.75">
      <c r="A112" s="5"/>
      <c r="B112" s="8" t="s">
        <v>62</v>
      </c>
      <c r="C112" s="7"/>
      <c r="D112" s="141">
        <v>8</v>
      </c>
      <c r="E112" s="141">
        <v>8</v>
      </c>
      <c r="F112" s="7"/>
      <c r="G112" s="7"/>
      <c r="H112" s="7"/>
      <c r="I112" s="15"/>
      <c r="J112" s="7"/>
      <c r="K112" s="7"/>
      <c r="L112" s="7"/>
      <c r="M112" s="7"/>
      <c r="N112" s="7"/>
    </row>
    <row r="113" spans="1:14" s="20" customFormat="1" ht="12.75">
      <c r="A113" s="5"/>
      <c r="B113" s="8"/>
      <c r="C113" s="7"/>
      <c r="D113" s="164"/>
      <c r="E113" s="164"/>
      <c r="F113" s="5"/>
      <c r="G113" s="5"/>
      <c r="H113" s="5"/>
      <c r="I113" s="5"/>
      <c r="J113" s="5"/>
      <c r="K113" s="5"/>
      <c r="L113" s="7"/>
      <c r="M113" s="7"/>
      <c r="N113" s="7"/>
    </row>
    <row r="114" spans="1:14" s="20" customFormat="1" ht="12.75">
      <c r="A114" s="5"/>
      <c r="B114" s="154" t="s">
        <v>199</v>
      </c>
      <c r="C114" s="30">
        <v>70</v>
      </c>
      <c r="D114" s="141">
        <v>80</v>
      </c>
      <c r="E114" s="141">
        <v>70</v>
      </c>
      <c r="F114" s="7">
        <v>0.56</v>
      </c>
      <c r="G114" s="7">
        <v>0.14</v>
      </c>
      <c r="H114" s="7">
        <v>5.25</v>
      </c>
      <c r="I114" s="7">
        <v>26.6</v>
      </c>
      <c r="J114" s="7"/>
      <c r="K114" s="7"/>
      <c r="L114" s="7">
        <v>26.6</v>
      </c>
      <c r="M114" s="7"/>
      <c r="N114" s="7"/>
    </row>
    <row r="115" spans="1:14" s="20" customFormat="1" ht="12.75">
      <c r="A115" s="5"/>
      <c r="B115" s="8"/>
      <c r="C115" s="30"/>
      <c r="D115" s="141"/>
      <c r="E115" s="141"/>
      <c r="F115" s="5"/>
      <c r="G115" s="5"/>
      <c r="H115" s="5"/>
      <c r="I115" s="5"/>
      <c r="J115" s="5"/>
      <c r="K115" s="5"/>
      <c r="L115" s="13"/>
      <c r="M115" s="13"/>
      <c r="N115" s="7"/>
    </row>
    <row r="116" spans="1:14" s="20" customFormat="1" ht="12.75">
      <c r="A116" s="5"/>
      <c r="B116" s="8" t="s">
        <v>88</v>
      </c>
      <c r="C116" s="30">
        <f>SUM(C114:C115,C114,C110,C108,C92,C88,C77,C74,C67,C57,C50,C41,C36,C32,C29,C27,C21,C10)</f>
        <v>1769</v>
      </c>
      <c r="D116" s="141"/>
      <c r="E116" s="141"/>
      <c r="F116" s="30">
        <f>SUM(F91,F76,F35,F31,F9)</f>
        <v>75.14</v>
      </c>
      <c r="G116" s="30">
        <f>SUM(G91,G76,G35,G31,G9)</f>
        <v>73.34</v>
      </c>
      <c r="H116" s="30">
        <f>SUM(H91,H76,H35,H31,H9)</f>
        <v>294.15000000000003</v>
      </c>
      <c r="I116" s="30">
        <f>SUM(F116:H116,I91,I76,I35,I31,I9)</f>
        <v>2224.52</v>
      </c>
      <c r="J116" s="30"/>
      <c r="K116" s="30"/>
      <c r="L116" s="30">
        <f>SUM(L114:L115,L91,L76,L35,L31,L9)</f>
        <v>175.13</v>
      </c>
      <c r="M116" s="7"/>
      <c r="N116" s="7"/>
    </row>
    <row r="117" spans="1:11" s="20" customFormat="1" ht="12.75">
      <c r="A117" s="289"/>
      <c r="B117" s="54"/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1:14" s="20" customFormat="1" ht="12.75">
      <c r="A118" s="289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</row>
    <row r="119" spans="1:14" s="20" customFormat="1" ht="12.75">
      <c r="A119" s="289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</row>
  </sheetData>
  <sheetProtection/>
  <mergeCells count="30">
    <mergeCell ref="J10:J12"/>
    <mergeCell ref="I10:I12"/>
    <mergeCell ref="C21:C23"/>
    <mergeCell ref="B21:B23"/>
    <mergeCell ref="F7:H7"/>
    <mergeCell ref="J7:L7"/>
    <mergeCell ref="B10:B12"/>
    <mergeCell ref="C10:C12"/>
    <mergeCell ref="H10:H12"/>
    <mergeCell ref="G10:G12"/>
    <mergeCell ref="A10:A12"/>
    <mergeCell ref="I21:I23"/>
    <mergeCell ref="H21:H23"/>
    <mergeCell ref="G21:G23"/>
    <mergeCell ref="F21:F23"/>
    <mergeCell ref="E21:E23"/>
    <mergeCell ref="D21:D23"/>
    <mergeCell ref="A21:A23"/>
    <mergeCell ref="F10:F12"/>
    <mergeCell ref="E10:E12"/>
    <mergeCell ref="J21:J23"/>
    <mergeCell ref="K21:K23"/>
    <mergeCell ref="N21:N23"/>
    <mergeCell ref="M21:M23"/>
    <mergeCell ref="L21:L23"/>
    <mergeCell ref="D10:D12"/>
    <mergeCell ref="N10:N12"/>
    <mergeCell ref="M10:M12"/>
    <mergeCell ref="L10:L12"/>
    <mergeCell ref="K10:K12"/>
  </mergeCells>
  <printOptions/>
  <pageMargins left="0.35433070866141736" right="0.15748031496062992" top="0.3937007874015748" bottom="0.1968503937007874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0"/>
  <sheetViews>
    <sheetView zoomScale="150" zoomScaleNormal="150" zoomScalePageLayoutView="0" workbookViewId="0" topLeftCell="A1">
      <selection activeCell="F117" sqref="F117"/>
    </sheetView>
  </sheetViews>
  <sheetFormatPr defaultColWidth="11.375" defaultRowHeight="12.75"/>
  <cols>
    <col min="1" max="1" width="8.75390625" style="323" customWidth="1"/>
    <col min="2" max="2" width="12.375" style="112" customWidth="1"/>
    <col min="3" max="3" width="8.375" style="65" customWidth="1"/>
    <col min="4" max="4" width="7.75390625" style="65" customWidth="1"/>
    <col min="5" max="7" width="6.75390625" style="65" customWidth="1"/>
    <col min="8" max="8" width="6.00390625" style="65" customWidth="1"/>
    <col min="9" max="9" width="10.375" style="65" customWidth="1"/>
    <col min="10" max="10" width="6.625" style="65" customWidth="1"/>
    <col min="11" max="11" width="6.375" style="65" customWidth="1"/>
    <col min="12" max="12" width="7.625" style="65" customWidth="1"/>
    <col min="13" max="13" width="10.00390625" style="65" customWidth="1"/>
    <col min="14" max="14" width="6.375" style="65" customWidth="1"/>
    <col min="15" max="16384" width="11.375" style="65" customWidth="1"/>
  </cols>
  <sheetData>
    <row r="1" spans="1:14" s="38" customFormat="1" ht="11.25">
      <c r="A1" s="205"/>
      <c r="B1" s="103"/>
      <c r="C1" s="30"/>
      <c r="D1" s="141"/>
      <c r="E1" s="141" t="s">
        <v>36</v>
      </c>
      <c r="F1" s="30"/>
      <c r="G1" s="30"/>
      <c r="H1" s="30"/>
      <c r="I1" s="30"/>
      <c r="J1" s="30"/>
      <c r="K1" s="30"/>
      <c r="L1" s="30"/>
      <c r="M1" s="30"/>
      <c r="N1" s="30"/>
    </row>
    <row r="2" spans="1:14" s="38" customFormat="1" ht="11.25">
      <c r="A2" s="109" t="s">
        <v>37</v>
      </c>
      <c r="B2" s="380" t="s">
        <v>332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s="38" customFormat="1" ht="11.25">
      <c r="A3" s="109" t="s">
        <v>38</v>
      </c>
      <c r="B3" s="30" t="s">
        <v>115</v>
      </c>
      <c r="C3" s="103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38" customFormat="1" ht="11.25">
      <c r="A4" s="109" t="s">
        <v>40</v>
      </c>
      <c r="B4" s="30" t="s">
        <v>326</v>
      </c>
      <c r="C4" s="103"/>
      <c r="D4" s="103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s="38" customFormat="1" ht="27.75" customHeight="1">
      <c r="A5" s="110" t="s">
        <v>41</v>
      </c>
      <c r="B5" s="107" t="s">
        <v>233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s="38" customFormat="1" ht="12" thickBot="1">
      <c r="A6" s="277"/>
      <c r="B6" s="270" t="s">
        <v>42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4" s="108" customFormat="1" ht="32.25" thickBot="1">
      <c r="A7" s="381" t="s">
        <v>43</v>
      </c>
      <c r="B7" s="382" t="s">
        <v>123</v>
      </c>
      <c r="C7" s="383" t="s">
        <v>44</v>
      </c>
      <c r="D7" s="383" t="s">
        <v>45</v>
      </c>
      <c r="E7" s="383" t="s">
        <v>46</v>
      </c>
      <c r="F7" s="468" t="s">
        <v>47</v>
      </c>
      <c r="G7" s="468"/>
      <c r="H7" s="468"/>
      <c r="I7" s="383" t="s">
        <v>48</v>
      </c>
      <c r="J7" s="468" t="s">
        <v>49</v>
      </c>
      <c r="K7" s="468"/>
      <c r="L7" s="468"/>
      <c r="M7" s="383" t="s">
        <v>50</v>
      </c>
      <c r="N7" s="383"/>
    </row>
    <row r="8" spans="1:14" s="38" customFormat="1" ht="12" thickBot="1">
      <c r="A8" s="278"/>
      <c r="B8" s="269"/>
      <c r="C8" s="91"/>
      <c r="D8" s="91"/>
      <c r="E8" s="91"/>
      <c r="F8" s="373" t="s">
        <v>51</v>
      </c>
      <c r="G8" s="373" t="s">
        <v>52</v>
      </c>
      <c r="H8" s="373" t="s">
        <v>53</v>
      </c>
      <c r="I8" s="373"/>
      <c r="J8" s="373" t="s">
        <v>54</v>
      </c>
      <c r="K8" s="373" t="s">
        <v>55</v>
      </c>
      <c r="L8" s="373" t="s">
        <v>56</v>
      </c>
      <c r="M8" s="373" t="s">
        <v>57</v>
      </c>
      <c r="N8" s="373" t="s">
        <v>58</v>
      </c>
    </row>
    <row r="9" spans="1:14" s="38" customFormat="1" ht="12" thickBot="1">
      <c r="A9" s="317"/>
      <c r="B9" s="374" t="s">
        <v>59</v>
      </c>
      <c r="C9" s="334">
        <v>0.25</v>
      </c>
      <c r="D9" s="241"/>
      <c r="E9" s="241"/>
      <c r="F9" s="237">
        <f>SUM(F11:F28)</f>
        <v>10</v>
      </c>
      <c r="G9" s="237">
        <f aca="true" t="shared" si="0" ref="G9:L9">SUM(G11:G28)</f>
        <v>13</v>
      </c>
      <c r="H9" s="237">
        <f t="shared" si="0"/>
        <v>30.110000000000003</v>
      </c>
      <c r="I9" s="237">
        <f t="shared" si="0"/>
        <v>315.99</v>
      </c>
      <c r="J9" s="237"/>
      <c r="K9" s="237"/>
      <c r="L9" s="237">
        <f t="shared" si="0"/>
        <v>2.6100000000000003</v>
      </c>
      <c r="M9" s="237"/>
      <c r="N9" s="297"/>
    </row>
    <row r="10" spans="1:14" s="38" customFormat="1" ht="11.25">
      <c r="A10" s="278"/>
      <c r="B10" s="269"/>
      <c r="C10" s="91"/>
      <c r="D10" s="113"/>
      <c r="E10" s="113"/>
      <c r="F10" s="91"/>
      <c r="G10" s="91"/>
      <c r="H10" s="91"/>
      <c r="I10" s="91"/>
      <c r="J10" s="91"/>
      <c r="K10" s="91"/>
      <c r="L10" s="91"/>
      <c r="M10" s="91"/>
      <c r="N10" s="91"/>
    </row>
    <row r="11" spans="1:14" s="38" customFormat="1" ht="11.25">
      <c r="A11" s="426">
        <v>169</v>
      </c>
      <c r="B11" s="429" t="s">
        <v>180</v>
      </c>
      <c r="C11" s="410">
        <v>150</v>
      </c>
      <c r="D11" s="435"/>
      <c r="E11" s="435"/>
      <c r="F11" s="423">
        <v>4.96</v>
      </c>
      <c r="G11" s="423">
        <v>10.15</v>
      </c>
      <c r="H11" s="423">
        <v>4.93</v>
      </c>
      <c r="I11" s="423">
        <v>168.43</v>
      </c>
      <c r="J11" s="423"/>
      <c r="K11" s="431"/>
      <c r="L11" s="423">
        <v>1.31</v>
      </c>
      <c r="M11" s="423"/>
      <c r="N11" s="423"/>
    </row>
    <row r="12" spans="1:14" s="38" customFormat="1" ht="11.25">
      <c r="A12" s="427"/>
      <c r="B12" s="429"/>
      <c r="C12" s="410"/>
      <c r="D12" s="436"/>
      <c r="E12" s="436"/>
      <c r="F12" s="424"/>
      <c r="G12" s="424"/>
      <c r="H12" s="424"/>
      <c r="I12" s="424"/>
      <c r="J12" s="424"/>
      <c r="K12" s="431"/>
      <c r="L12" s="424"/>
      <c r="M12" s="424"/>
      <c r="N12" s="424"/>
    </row>
    <row r="13" spans="1:14" s="38" customFormat="1" ht="12.75" customHeight="1">
      <c r="A13" s="428"/>
      <c r="B13" s="429"/>
      <c r="C13" s="410"/>
      <c r="D13" s="437"/>
      <c r="E13" s="437"/>
      <c r="F13" s="425"/>
      <c r="G13" s="425"/>
      <c r="H13" s="425"/>
      <c r="I13" s="425"/>
      <c r="J13" s="425"/>
      <c r="K13" s="431"/>
      <c r="L13" s="425"/>
      <c r="M13" s="425"/>
      <c r="N13" s="425"/>
    </row>
    <row r="14" spans="1:14" s="38" customFormat="1" ht="12.75" customHeight="1">
      <c r="A14" s="205"/>
      <c r="B14" s="103" t="s">
        <v>181</v>
      </c>
      <c r="C14" s="30"/>
      <c r="D14" s="34">
        <v>18</v>
      </c>
      <c r="E14" s="34">
        <v>18</v>
      </c>
      <c r="F14" s="30"/>
      <c r="G14" s="30"/>
      <c r="H14" s="30"/>
      <c r="I14" s="30"/>
      <c r="J14" s="30"/>
      <c r="K14" s="91"/>
      <c r="L14" s="30"/>
      <c r="M14" s="30"/>
      <c r="N14" s="30"/>
    </row>
    <row r="15" spans="1:14" s="38" customFormat="1" ht="12.75" customHeight="1">
      <c r="A15" s="205"/>
      <c r="B15" s="103" t="s">
        <v>61</v>
      </c>
      <c r="C15" s="30"/>
      <c r="D15" s="34">
        <v>100</v>
      </c>
      <c r="E15" s="34">
        <v>100</v>
      </c>
      <c r="F15" s="30"/>
      <c r="G15" s="30"/>
      <c r="H15" s="30"/>
      <c r="I15" s="30"/>
      <c r="J15" s="30"/>
      <c r="K15" s="30"/>
      <c r="L15" s="30"/>
      <c r="M15" s="30"/>
      <c r="N15" s="30"/>
    </row>
    <row r="16" spans="1:14" s="38" customFormat="1" ht="11.25">
      <c r="A16" s="205"/>
      <c r="B16" s="103" t="s">
        <v>62</v>
      </c>
      <c r="C16" s="30"/>
      <c r="D16" s="34">
        <v>5</v>
      </c>
      <c r="E16" s="34">
        <v>5</v>
      </c>
      <c r="F16" s="30"/>
      <c r="G16" s="30"/>
      <c r="H16" s="30"/>
      <c r="I16" s="30"/>
      <c r="J16" s="30"/>
      <c r="K16" s="30"/>
      <c r="L16" s="30"/>
      <c r="M16" s="30"/>
      <c r="N16" s="30"/>
    </row>
    <row r="17" spans="1:14" s="38" customFormat="1" ht="11.25">
      <c r="A17" s="205"/>
      <c r="B17" s="103" t="s">
        <v>76</v>
      </c>
      <c r="C17" s="30"/>
      <c r="D17" s="34">
        <v>4</v>
      </c>
      <c r="E17" s="34">
        <v>4</v>
      </c>
      <c r="F17" s="30"/>
      <c r="G17" s="30"/>
      <c r="H17" s="30"/>
      <c r="I17" s="30"/>
      <c r="J17" s="30"/>
      <c r="K17" s="30"/>
      <c r="L17" s="30"/>
      <c r="M17" s="30"/>
      <c r="N17" s="30"/>
    </row>
    <row r="18" spans="1:14" s="38" customFormat="1" ht="11.25">
      <c r="A18" s="205"/>
      <c r="B18" s="103" t="s">
        <v>35</v>
      </c>
      <c r="C18" s="30"/>
      <c r="D18" s="34">
        <v>0.3</v>
      </c>
      <c r="E18" s="34">
        <v>0.3</v>
      </c>
      <c r="F18" s="30"/>
      <c r="G18" s="30"/>
      <c r="H18" s="30"/>
      <c r="I18" s="30"/>
      <c r="J18" s="30"/>
      <c r="K18" s="30"/>
      <c r="L18" s="30"/>
      <c r="M18" s="30"/>
      <c r="N18" s="30"/>
    </row>
    <row r="19" spans="1:14" s="38" customFormat="1" ht="11.25">
      <c r="A19" s="205"/>
      <c r="B19" s="103" t="s">
        <v>110</v>
      </c>
      <c r="C19" s="30"/>
      <c r="D19" s="33">
        <v>38.7</v>
      </c>
      <c r="E19" s="33">
        <v>38.7</v>
      </c>
      <c r="F19" s="30"/>
      <c r="G19" s="30"/>
      <c r="H19" s="30"/>
      <c r="I19" s="30"/>
      <c r="J19" s="30"/>
      <c r="K19" s="30"/>
      <c r="L19" s="30"/>
      <c r="M19" s="30"/>
      <c r="N19" s="30"/>
    </row>
    <row r="20" spans="1:14" s="38" customFormat="1" ht="11.25">
      <c r="A20" s="205"/>
      <c r="B20" s="103"/>
      <c r="C20" s="30"/>
      <c r="D20" s="33"/>
      <c r="E20" s="33"/>
      <c r="F20" s="30"/>
      <c r="G20" s="30"/>
      <c r="H20" s="30"/>
      <c r="I20" s="30"/>
      <c r="J20" s="30"/>
      <c r="K20" s="30"/>
      <c r="L20" s="30"/>
      <c r="M20" s="30"/>
      <c r="N20" s="30"/>
    </row>
    <row r="21" spans="1:14" s="38" customFormat="1" ht="11.25">
      <c r="A21" s="482">
        <v>14</v>
      </c>
      <c r="B21" s="481" t="s">
        <v>103</v>
      </c>
      <c r="C21" s="410">
        <v>150</v>
      </c>
      <c r="D21" s="435"/>
      <c r="E21" s="411"/>
      <c r="F21" s="431">
        <v>3.14</v>
      </c>
      <c r="G21" s="431">
        <v>2.65</v>
      </c>
      <c r="H21" s="431">
        <v>12.88</v>
      </c>
      <c r="I21" s="431">
        <v>88.81</v>
      </c>
      <c r="J21" s="431"/>
      <c r="K21" s="431"/>
      <c r="L21" s="431">
        <v>1.3</v>
      </c>
      <c r="M21" s="431"/>
      <c r="N21" s="431"/>
    </row>
    <row r="22" spans="1:14" s="38" customFormat="1" ht="11.25">
      <c r="A22" s="482"/>
      <c r="B22" s="481"/>
      <c r="C22" s="410"/>
      <c r="D22" s="437"/>
      <c r="E22" s="411"/>
      <c r="F22" s="431"/>
      <c r="G22" s="431"/>
      <c r="H22" s="431"/>
      <c r="I22" s="431"/>
      <c r="J22" s="431"/>
      <c r="K22" s="431"/>
      <c r="L22" s="431"/>
      <c r="M22" s="431"/>
      <c r="N22" s="431"/>
    </row>
    <row r="23" spans="1:14" s="38" customFormat="1" ht="11.25" customHeight="1">
      <c r="A23" s="278"/>
      <c r="B23" s="175"/>
      <c r="C23" s="115"/>
      <c r="D23" s="113"/>
      <c r="E23" s="113"/>
      <c r="F23" s="91"/>
      <c r="G23" s="91"/>
      <c r="H23" s="176"/>
      <c r="I23" s="176"/>
      <c r="J23" s="176"/>
      <c r="K23" s="176"/>
      <c r="L23" s="176"/>
      <c r="M23" s="176"/>
      <c r="N23" s="176"/>
    </row>
    <row r="24" spans="1:14" s="38" customFormat="1" ht="11.25">
      <c r="A24" s="205"/>
      <c r="B24" s="103" t="s">
        <v>104</v>
      </c>
      <c r="C24" s="30"/>
      <c r="D24" s="33">
        <v>1</v>
      </c>
      <c r="E24" s="33">
        <v>1</v>
      </c>
      <c r="F24" s="30"/>
      <c r="G24" s="30"/>
      <c r="H24" s="30"/>
      <c r="I24" s="30"/>
      <c r="J24" s="30"/>
      <c r="K24" s="30"/>
      <c r="L24" s="30"/>
      <c r="M24" s="30"/>
      <c r="N24" s="30"/>
    </row>
    <row r="25" spans="1:14" s="38" customFormat="1" ht="11.25">
      <c r="A25" s="205"/>
      <c r="B25" s="103" t="s">
        <v>61</v>
      </c>
      <c r="C25" s="30"/>
      <c r="D25" s="33">
        <v>100</v>
      </c>
      <c r="E25" s="33">
        <v>100</v>
      </c>
      <c r="F25" s="30"/>
      <c r="G25" s="30"/>
      <c r="H25" s="30"/>
      <c r="I25" s="30"/>
      <c r="J25" s="30"/>
      <c r="K25" s="30"/>
      <c r="L25" s="30"/>
      <c r="M25" s="30"/>
      <c r="N25" s="30"/>
    </row>
    <row r="26" spans="1:14" s="38" customFormat="1" ht="11.25">
      <c r="A26" s="205"/>
      <c r="B26" s="103" t="s">
        <v>110</v>
      </c>
      <c r="C26" s="30"/>
      <c r="D26" s="33">
        <v>58</v>
      </c>
      <c r="E26" s="33">
        <v>58</v>
      </c>
      <c r="F26" s="30"/>
      <c r="G26" s="30"/>
      <c r="H26" s="30"/>
      <c r="I26" s="30"/>
      <c r="J26" s="30"/>
      <c r="K26" s="30"/>
      <c r="L26" s="30"/>
      <c r="M26" s="30"/>
      <c r="N26" s="30"/>
    </row>
    <row r="27" spans="1:14" s="38" customFormat="1" ht="11.25">
      <c r="A27" s="205"/>
      <c r="B27" s="103" t="s">
        <v>62</v>
      </c>
      <c r="C27" s="30"/>
      <c r="D27" s="33">
        <v>8</v>
      </c>
      <c r="E27" s="33">
        <v>8</v>
      </c>
      <c r="F27" s="30"/>
      <c r="G27" s="30"/>
      <c r="H27" s="30"/>
      <c r="I27" s="30"/>
      <c r="J27" s="30"/>
      <c r="K27" s="30"/>
      <c r="L27" s="30"/>
      <c r="M27" s="30"/>
      <c r="N27" s="30"/>
    </row>
    <row r="28" spans="1:14" s="38" customFormat="1" ht="21">
      <c r="A28" s="205"/>
      <c r="B28" s="110" t="s">
        <v>65</v>
      </c>
      <c r="C28" s="39">
        <v>25</v>
      </c>
      <c r="D28" s="33">
        <v>25</v>
      </c>
      <c r="E28" s="33">
        <v>25</v>
      </c>
      <c r="F28" s="29">
        <v>1.9</v>
      </c>
      <c r="G28" s="30">
        <v>0.2</v>
      </c>
      <c r="H28" s="30">
        <v>12.3</v>
      </c>
      <c r="I28" s="30">
        <v>58.75</v>
      </c>
      <c r="J28" s="30"/>
      <c r="K28" s="30"/>
      <c r="L28" s="30">
        <v>0</v>
      </c>
      <c r="M28" s="30"/>
      <c r="N28" s="30"/>
    </row>
    <row r="29" spans="1:14" s="38" customFormat="1" ht="12" thickBot="1">
      <c r="A29" s="205"/>
      <c r="B29" s="103"/>
      <c r="C29" s="30"/>
      <c r="D29" s="33"/>
      <c r="E29" s="33"/>
      <c r="F29" s="30"/>
      <c r="G29" s="30"/>
      <c r="H29" s="30"/>
      <c r="I29" s="30"/>
      <c r="J29" s="30"/>
      <c r="K29" s="30"/>
      <c r="L29" s="30"/>
      <c r="M29" s="30"/>
      <c r="N29" s="30"/>
    </row>
    <row r="30" spans="1:14" s="38" customFormat="1" ht="12" customHeight="1" thickBot="1">
      <c r="A30" s="317"/>
      <c r="B30" s="374" t="s">
        <v>66</v>
      </c>
      <c r="C30" s="334">
        <v>0.05</v>
      </c>
      <c r="D30" s="241"/>
      <c r="E30" s="241"/>
      <c r="F30" s="237">
        <f>SUM(F31)</f>
        <v>0.05</v>
      </c>
      <c r="G30" s="237">
        <f aca="true" t="shared" si="1" ref="G30:L30">SUM(G31)</f>
        <v>0</v>
      </c>
      <c r="H30" s="237">
        <f t="shared" si="1"/>
        <v>22.56</v>
      </c>
      <c r="I30" s="237">
        <f t="shared" si="1"/>
        <v>113.56</v>
      </c>
      <c r="J30" s="237"/>
      <c r="K30" s="237"/>
      <c r="L30" s="237">
        <f t="shared" si="1"/>
        <v>10.02</v>
      </c>
      <c r="M30" s="237"/>
      <c r="N30" s="297"/>
    </row>
    <row r="31" spans="1:14" s="38" customFormat="1" ht="19.5" customHeight="1">
      <c r="A31" s="318"/>
      <c r="B31" s="298" t="s">
        <v>200</v>
      </c>
      <c r="C31" s="199">
        <v>167</v>
      </c>
      <c r="D31" s="202">
        <v>167</v>
      </c>
      <c r="E31" s="202">
        <v>167</v>
      </c>
      <c r="F31" s="199">
        <v>0.05</v>
      </c>
      <c r="G31" s="199">
        <v>0</v>
      </c>
      <c r="H31" s="199">
        <v>22.56</v>
      </c>
      <c r="I31" s="199">
        <v>113.56</v>
      </c>
      <c r="J31" s="199"/>
      <c r="K31" s="199"/>
      <c r="L31" s="199">
        <v>10.02</v>
      </c>
      <c r="M31" s="199"/>
      <c r="N31" s="199"/>
    </row>
    <row r="32" spans="1:14" s="38" customFormat="1" ht="12" thickBot="1">
      <c r="A32" s="319"/>
      <c r="B32" s="299"/>
      <c r="C32" s="198"/>
      <c r="D32" s="201"/>
      <c r="E32" s="201"/>
      <c r="F32" s="198"/>
      <c r="G32" s="198"/>
      <c r="H32" s="198"/>
      <c r="I32" s="198"/>
      <c r="J32" s="198"/>
      <c r="K32" s="198"/>
      <c r="L32" s="198"/>
      <c r="M32" s="198"/>
      <c r="N32" s="198"/>
    </row>
    <row r="33" spans="1:14" s="38" customFormat="1" ht="12" thickBot="1">
      <c r="A33" s="320"/>
      <c r="B33" s="384" t="s">
        <v>107</v>
      </c>
      <c r="C33" s="332">
        <v>0.3</v>
      </c>
      <c r="D33" s="300"/>
      <c r="E33" s="300"/>
      <c r="F33" s="219">
        <f>SUM(F34:F82)</f>
        <v>24.040000000000003</v>
      </c>
      <c r="G33" s="219">
        <f aca="true" t="shared" si="2" ref="G33:L33">SUM(G34:G82)</f>
        <v>25.89</v>
      </c>
      <c r="H33" s="219">
        <f t="shared" si="2"/>
        <v>113.41</v>
      </c>
      <c r="I33" s="219">
        <f t="shared" si="2"/>
        <v>780.83</v>
      </c>
      <c r="J33" s="219">
        <f t="shared" si="2"/>
        <v>0</v>
      </c>
      <c r="K33" s="219">
        <f t="shared" si="2"/>
        <v>0</v>
      </c>
      <c r="L33" s="219">
        <f t="shared" si="2"/>
        <v>31.560000000000002</v>
      </c>
      <c r="M33" s="219"/>
      <c r="N33" s="301"/>
    </row>
    <row r="34" spans="1:14" s="43" customFormat="1" ht="21">
      <c r="A34" s="318"/>
      <c r="B34" s="197" t="s">
        <v>68</v>
      </c>
      <c r="C34" s="199">
        <v>40</v>
      </c>
      <c r="D34" s="202">
        <v>50</v>
      </c>
      <c r="E34" s="202">
        <v>40</v>
      </c>
      <c r="F34" s="199">
        <v>0.76</v>
      </c>
      <c r="G34" s="199">
        <v>3.56</v>
      </c>
      <c r="H34" s="199">
        <v>3.08</v>
      </c>
      <c r="I34" s="199">
        <v>47.6</v>
      </c>
      <c r="J34" s="199"/>
      <c r="K34" s="199"/>
      <c r="L34" s="199">
        <v>2.8</v>
      </c>
      <c r="M34" s="199"/>
      <c r="N34" s="199"/>
    </row>
    <row r="35" spans="1:14" s="43" customFormat="1" ht="11.25">
      <c r="A35" s="205"/>
      <c r="B35" s="103"/>
      <c r="C35" s="30"/>
      <c r="D35" s="33"/>
      <c r="E35" s="33"/>
      <c r="F35" s="30"/>
      <c r="G35" s="30"/>
      <c r="H35" s="30"/>
      <c r="I35" s="30"/>
      <c r="J35" s="30"/>
      <c r="K35" s="30"/>
      <c r="L35" s="30"/>
      <c r="M35" s="30"/>
      <c r="N35" s="30"/>
    </row>
    <row r="36" spans="1:14" s="43" customFormat="1" ht="11.25">
      <c r="A36" s="426">
        <v>63</v>
      </c>
      <c r="B36" s="429" t="s">
        <v>201</v>
      </c>
      <c r="C36" s="410">
        <v>200</v>
      </c>
      <c r="D36" s="435"/>
      <c r="E36" s="435"/>
      <c r="F36" s="423">
        <v>5.12</v>
      </c>
      <c r="G36" s="423">
        <v>5.32</v>
      </c>
      <c r="H36" s="423">
        <v>40.92</v>
      </c>
      <c r="I36" s="423">
        <v>235.5</v>
      </c>
      <c r="J36" s="423"/>
      <c r="K36" s="423"/>
      <c r="L36" s="423">
        <v>24.95</v>
      </c>
      <c r="M36" s="423"/>
      <c r="N36" s="423"/>
    </row>
    <row r="37" spans="1:14" s="43" customFormat="1" ht="11.25">
      <c r="A37" s="427"/>
      <c r="B37" s="429"/>
      <c r="C37" s="410"/>
      <c r="D37" s="436"/>
      <c r="E37" s="436"/>
      <c r="F37" s="424"/>
      <c r="G37" s="424"/>
      <c r="H37" s="424"/>
      <c r="I37" s="424"/>
      <c r="J37" s="424"/>
      <c r="K37" s="424"/>
      <c r="L37" s="424"/>
      <c r="M37" s="424"/>
      <c r="N37" s="424"/>
    </row>
    <row r="38" spans="1:14" s="38" customFormat="1" ht="11.25">
      <c r="A38" s="428"/>
      <c r="B38" s="429"/>
      <c r="C38" s="410"/>
      <c r="D38" s="437"/>
      <c r="E38" s="437"/>
      <c r="F38" s="425"/>
      <c r="G38" s="425"/>
      <c r="H38" s="425"/>
      <c r="I38" s="425"/>
      <c r="J38" s="425"/>
      <c r="K38" s="425"/>
      <c r="L38" s="425"/>
      <c r="M38" s="425"/>
      <c r="N38" s="425"/>
    </row>
    <row r="39" spans="1:14" s="38" customFormat="1" ht="11.25">
      <c r="A39" s="205"/>
      <c r="B39" s="103" t="s">
        <v>85</v>
      </c>
      <c r="C39" s="30"/>
      <c r="D39" s="34">
        <v>15</v>
      </c>
      <c r="E39" s="34">
        <v>12</v>
      </c>
      <c r="F39" s="30"/>
      <c r="G39" s="30"/>
      <c r="H39" s="30"/>
      <c r="I39" s="30"/>
      <c r="J39" s="30"/>
      <c r="K39" s="30"/>
      <c r="L39" s="30"/>
      <c r="M39" s="30"/>
      <c r="N39" s="30"/>
    </row>
    <row r="40" spans="1:14" s="38" customFormat="1" ht="11.25">
      <c r="A40" s="205"/>
      <c r="B40" s="103" t="s">
        <v>72</v>
      </c>
      <c r="C40" s="30"/>
      <c r="D40" s="34">
        <v>16</v>
      </c>
      <c r="E40" s="34">
        <v>12</v>
      </c>
      <c r="F40" s="30"/>
      <c r="G40" s="30"/>
      <c r="H40" s="30"/>
      <c r="I40" s="30"/>
      <c r="J40" s="30"/>
      <c r="K40" s="30"/>
      <c r="L40" s="30"/>
      <c r="M40" s="30"/>
      <c r="N40" s="30"/>
    </row>
    <row r="41" spans="1:14" s="38" customFormat="1" ht="11.25">
      <c r="A41" s="205"/>
      <c r="B41" s="103" t="s">
        <v>73</v>
      </c>
      <c r="C41" s="30"/>
      <c r="D41" s="33"/>
      <c r="E41" s="34"/>
      <c r="F41" s="30"/>
      <c r="G41" s="30"/>
      <c r="H41" s="30"/>
      <c r="I41" s="30"/>
      <c r="J41" s="30"/>
      <c r="K41" s="30"/>
      <c r="L41" s="30"/>
      <c r="M41" s="30"/>
      <c r="N41" s="30"/>
    </row>
    <row r="42" spans="1:14" s="38" customFormat="1" ht="12.75" customHeight="1">
      <c r="A42" s="205"/>
      <c r="B42" s="103" t="s">
        <v>202</v>
      </c>
      <c r="C42" s="30"/>
      <c r="D42" s="34">
        <v>20</v>
      </c>
      <c r="E42" s="34">
        <v>16</v>
      </c>
      <c r="F42" s="30"/>
      <c r="G42" s="30"/>
      <c r="H42" s="30"/>
      <c r="I42" s="30"/>
      <c r="J42" s="30"/>
      <c r="K42" s="30"/>
      <c r="L42" s="30"/>
      <c r="M42" s="30"/>
      <c r="N42" s="30"/>
    </row>
    <row r="43" spans="1:14" s="38" customFormat="1" ht="12.75" customHeight="1">
      <c r="A43" s="205"/>
      <c r="B43" s="103" t="s">
        <v>138</v>
      </c>
      <c r="C43" s="30"/>
      <c r="D43" s="34">
        <v>50</v>
      </c>
      <c r="E43" s="34">
        <v>40</v>
      </c>
      <c r="F43" s="30"/>
      <c r="G43" s="30"/>
      <c r="H43" s="30"/>
      <c r="I43" s="30"/>
      <c r="J43" s="30"/>
      <c r="K43" s="30"/>
      <c r="L43" s="30"/>
      <c r="M43" s="30"/>
      <c r="N43" s="30"/>
    </row>
    <row r="44" spans="1:14" s="38" customFormat="1" ht="12.75" customHeight="1">
      <c r="A44" s="321"/>
      <c r="B44" s="104" t="s">
        <v>102</v>
      </c>
      <c r="C44" s="44"/>
      <c r="D44" s="36"/>
      <c r="E44" s="36"/>
      <c r="F44" s="44"/>
      <c r="G44" s="44"/>
      <c r="H44" s="44"/>
      <c r="I44" s="44"/>
      <c r="J44" s="44"/>
      <c r="K44" s="44"/>
      <c r="L44" s="44"/>
      <c r="M44" s="44"/>
      <c r="N44" s="44"/>
    </row>
    <row r="45" spans="1:14" s="38" customFormat="1" ht="12.75" customHeight="1">
      <c r="A45" s="321"/>
      <c r="B45" s="104" t="s">
        <v>91</v>
      </c>
      <c r="C45" s="44"/>
      <c r="D45" s="35"/>
      <c r="E45" s="35"/>
      <c r="F45" s="44"/>
      <c r="G45" s="44"/>
      <c r="H45" s="44"/>
      <c r="I45" s="44"/>
      <c r="J45" s="44"/>
      <c r="K45" s="44"/>
      <c r="L45" s="44"/>
      <c r="M45" s="44"/>
      <c r="N45" s="44"/>
    </row>
    <row r="46" spans="1:14" s="38" customFormat="1" ht="11.25">
      <c r="A46" s="321"/>
      <c r="B46" s="104" t="s">
        <v>69</v>
      </c>
      <c r="C46" s="44"/>
      <c r="D46" s="35"/>
      <c r="E46" s="36"/>
      <c r="F46" s="44"/>
      <c r="G46" s="44"/>
      <c r="H46" s="44"/>
      <c r="I46" s="44"/>
      <c r="J46" s="44"/>
      <c r="K46" s="44"/>
      <c r="L46" s="44"/>
      <c r="M46" s="44"/>
      <c r="N46" s="44"/>
    </row>
    <row r="47" spans="1:14" s="43" customFormat="1" ht="11.25">
      <c r="A47" s="321"/>
      <c r="B47" s="104" t="s">
        <v>70</v>
      </c>
      <c r="C47" s="44"/>
      <c r="D47" s="35">
        <v>78</v>
      </c>
      <c r="E47" s="36">
        <v>50</v>
      </c>
      <c r="F47" s="44"/>
      <c r="G47" s="44"/>
      <c r="H47" s="44"/>
      <c r="I47" s="44"/>
      <c r="J47" s="44"/>
      <c r="K47" s="44"/>
      <c r="L47" s="44"/>
      <c r="M47" s="44"/>
      <c r="N47" s="44"/>
    </row>
    <row r="48" spans="1:14" s="43" customFormat="1" ht="11.25">
      <c r="A48" s="205"/>
      <c r="B48" s="103" t="s">
        <v>71</v>
      </c>
      <c r="C48" s="30"/>
      <c r="D48" s="33"/>
      <c r="E48" s="34"/>
      <c r="F48" s="30"/>
      <c r="G48" s="30"/>
      <c r="H48" s="30"/>
      <c r="I48" s="30"/>
      <c r="J48" s="30"/>
      <c r="K48" s="30"/>
      <c r="L48" s="30"/>
      <c r="M48" s="30"/>
      <c r="N48" s="30"/>
    </row>
    <row r="49" spans="1:14" s="43" customFormat="1" ht="11.25">
      <c r="A49" s="205"/>
      <c r="B49" s="103" t="s">
        <v>128</v>
      </c>
      <c r="C49" s="30"/>
      <c r="D49" s="34">
        <v>2</v>
      </c>
      <c r="E49" s="34">
        <v>2</v>
      </c>
      <c r="F49" s="30"/>
      <c r="G49" s="30"/>
      <c r="H49" s="30"/>
      <c r="I49" s="30"/>
      <c r="J49" s="30"/>
      <c r="K49" s="30"/>
      <c r="L49" s="30"/>
      <c r="M49" s="30"/>
      <c r="N49" s="30"/>
    </row>
    <row r="50" spans="1:14" s="43" customFormat="1" ht="11.25">
      <c r="A50" s="205"/>
      <c r="B50" s="103" t="s">
        <v>129</v>
      </c>
      <c r="C50" s="30"/>
      <c r="D50" s="34">
        <v>3</v>
      </c>
      <c r="E50" s="34">
        <v>3</v>
      </c>
      <c r="F50" s="30"/>
      <c r="G50" s="30"/>
      <c r="H50" s="30"/>
      <c r="I50" s="30"/>
      <c r="J50" s="30"/>
      <c r="K50" s="30"/>
      <c r="L50" s="30"/>
      <c r="M50" s="30"/>
      <c r="N50" s="30"/>
    </row>
    <row r="51" spans="1:14" s="38" customFormat="1" ht="11.25">
      <c r="A51" s="205"/>
      <c r="B51" s="103" t="s">
        <v>92</v>
      </c>
      <c r="C51" s="30"/>
      <c r="D51" s="34">
        <v>9</v>
      </c>
      <c r="E51" s="34">
        <v>9</v>
      </c>
      <c r="F51" s="30"/>
      <c r="G51" s="30"/>
      <c r="H51" s="30"/>
      <c r="I51" s="30"/>
      <c r="J51" s="30"/>
      <c r="K51" s="30"/>
      <c r="L51" s="30"/>
      <c r="M51" s="30"/>
      <c r="N51" s="30"/>
    </row>
    <row r="52" spans="1:14" s="38" customFormat="1" ht="11.25">
      <c r="A52" s="205"/>
      <c r="B52" s="103" t="s">
        <v>35</v>
      </c>
      <c r="C52" s="30"/>
      <c r="D52" s="34">
        <v>0.5</v>
      </c>
      <c r="E52" s="34">
        <v>0.5</v>
      </c>
      <c r="F52" s="30"/>
      <c r="G52" s="30"/>
      <c r="H52" s="30"/>
      <c r="I52" s="30"/>
      <c r="J52" s="30"/>
      <c r="K52" s="30"/>
      <c r="L52" s="30"/>
      <c r="M52" s="30"/>
      <c r="N52" s="30"/>
    </row>
    <row r="53" spans="1:14" s="38" customFormat="1" ht="11.25">
      <c r="A53" s="205"/>
      <c r="B53" s="103" t="s">
        <v>110</v>
      </c>
      <c r="C53" s="30"/>
      <c r="D53" s="34"/>
      <c r="E53" s="34"/>
      <c r="F53" s="30"/>
      <c r="G53" s="30"/>
      <c r="H53" s="29"/>
      <c r="I53" s="29"/>
      <c r="J53" s="29"/>
      <c r="K53" s="29"/>
      <c r="L53" s="29"/>
      <c r="M53" s="30"/>
      <c r="N53" s="30"/>
    </row>
    <row r="54" spans="1:14" s="38" customFormat="1" ht="11.25">
      <c r="A54" s="205"/>
      <c r="B54" s="103"/>
      <c r="C54" s="30"/>
      <c r="D54" s="33"/>
      <c r="E54" s="33"/>
      <c r="F54" s="30"/>
      <c r="G54" s="30"/>
      <c r="H54" s="30"/>
      <c r="I54" s="30"/>
      <c r="J54" s="30"/>
      <c r="K54" s="30"/>
      <c r="L54" s="30"/>
      <c r="M54" s="30"/>
      <c r="N54" s="30"/>
    </row>
    <row r="55" spans="1:14" s="38" customFormat="1" ht="11.25">
      <c r="A55" s="471">
        <v>197</v>
      </c>
      <c r="B55" s="469" t="s">
        <v>112</v>
      </c>
      <c r="C55" s="473">
        <v>120</v>
      </c>
      <c r="D55" s="475"/>
      <c r="E55" s="475"/>
      <c r="F55" s="477">
        <v>3.77</v>
      </c>
      <c r="G55" s="477">
        <v>5.3</v>
      </c>
      <c r="H55" s="477">
        <v>25.79</v>
      </c>
      <c r="I55" s="477">
        <v>164.66</v>
      </c>
      <c r="J55" s="477"/>
      <c r="K55" s="477"/>
      <c r="L55" s="477">
        <v>0.02</v>
      </c>
      <c r="M55" s="477"/>
      <c r="N55" s="477"/>
    </row>
    <row r="56" spans="1:14" s="38" customFormat="1" ht="20.25" customHeight="1">
      <c r="A56" s="472"/>
      <c r="B56" s="470"/>
      <c r="C56" s="474"/>
      <c r="D56" s="476"/>
      <c r="E56" s="476"/>
      <c r="F56" s="478"/>
      <c r="G56" s="478"/>
      <c r="H56" s="478"/>
      <c r="I56" s="478"/>
      <c r="J56" s="478"/>
      <c r="K56" s="478"/>
      <c r="L56" s="478"/>
      <c r="M56" s="478"/>
      <c r="N56" s="478"/>
    </row>
    <row r="57" spans="1:14" s="38" customFormat="1" ht="17.25" customHeight="1">
      <c r="A57" s="205"/>
      <c r="B57" s="103" t="s">
        <v>113</v>
      </c>
      <c r="C57" s="30"/>
      <c r="D57" s="33">
        <v>36</v>
      </c>
      <c r="E57" s="33">
        <v>36</v>
      </c>
      <c r="F57" s="30"/>
      <c r="G57" s="29"/>
      <c r="H57" s="30"/>
      <c r="I57" s="30"/>
      <c r="J57" s="30"/>
      <c r="K57" s="30"/>
      <c r="L57" s="30"/>
      <c r="M57" s="30"/>
      <c r="N57" s="30"/>
    </row>
    <row r="58" spans="1:14" s="43" customFormat="1" ht="9.75" customHeight="1">
      <c r="A58" s="205"/>
      <c r="B58" s="103" t="s">
        <v>76</v>
      </c>
      <c r="C58" s="30"/>
      <c r="D58" s="33">
        <v>4</v>
      </c>
      <c r="E58" s="33">
        <v>4</v>
      </c>
      <c r="F58" s="30"/>
      <c r="G58" s="30"/>
      <c r="H58" s="30"/>
      <c r="I58" s="30"/>
      <c r="J58" s="30"/>
      <c r="K58" s="30"/>
      <c r="L58" s="30"/>
      <c r="M58" s="30"/>
      <c r="N58" s="30"/>
    </row>
    <row r="59" spans="1:14" s="43" customFormat="1" ht="11.25">
      <c r="A59" s="205"/>
      <c r="B59" s="103" t="s">
        <v>203</v>
      </c>
      <c r="C59" s="30"/>
      <c r="D59" s="33"/>
      <c r="E59" s="33"/>
      <c r="F59" s="30"/>
      <c r="G59" s="30"/>
      <c r="H59" s="30"/>
      <c r="I59" s="30"/>
      <c r="J59" s="30"/>
      <c r="K59" s="30"/>
      <c r="L59" s="30"/>
      <c r="M59" s="30"/>
      <c r="N59" s="30"/>
    </row>
    <row r="60" spans="1:14" s="38" customFormat="1" ht="11.25">
      <c r="A60" s="205"/>
      <c r="B60" s="103" t="s">
        <v>35</v>
      </c>
      <c r="C60" s="30"/>
      <c r="D60" s="33">
        <v>2</v>
      </c>
      <c r="E60" s="33">
        <v>2</v>
      </c>
      <c r="F60" s="30"/>
      <c r="G60" s="30"/>
      <c r="H60" s="30"/>
      <c r="I60" s="30"/>
      <c r="J60" s="30"/>
      <c r="K60" s="30"/>
      <c r="L60" s="30"/>
      <c r="M60" s="30"/>
      <c r="N60" s="30"/>
    </row>
    <row r="61" spans="1:14" s="38" customFormat="1" ht="11.25">
      <c r="A61" s="205"/>
      <c r="B61" s="103" t="s">
        <v>128</v>
      </c>
      <c r="C61" s="30"/>
      <c r="D61" s="33">
        <v>2</v>
      </c>
      <c r="E61" s="33">
        <v>2</v>
      </c>
      <c r="F61" s="30"/>
      <c r="G61" s="30"/>
      <c r="H61" s="30"/>
      <c r="I61" s="30"/>
      <c r="J61" s="30"/>
      <c r="K61" s="30"/>
      <c r="L61" s="30"/>
      <c r="M61" s="30"/>
      <c r="N61" s="30"/>
    </row>
    <row r="62" spans="1:14" s="38" customFormat="1" ht="11.25">
      <c r="A62" s="205"/>
      <c r="B62" s="103"/>
      <c r="C62" s="30"/>
      <c r="D62" s="33"/>
      <c r="E62" s="33"/>
      <c r="F62" s="30"/>
      <c r="G62" s="30"/>
      <c r="H62" s="30"/>
      <c r="I62" s="30"/>
      <c r="J62" s="30"/>
      <c r="K62" s="30"/>
      <c r="L62" s="30"/>
      <c r="M62" s="30"/>
      <c r="N62" s="30"/>
    </row>
    <row r="63" spans="1:14" s="38" customFormat="1" ht="21">
      <c r="A63" s="321">
        <v>94</v>
      </c>
      <c r="B63" s="111" t="s">
        <v>204</v>
      </c>
      <c r="C63" s="44">
        <v>60</v>
      </c>
      <c r="D63" s="35"/>
      <c r="E63" s="35"/>
      <c r="F63" s="44">
        <v>11.23</v>
      </c>
      <c r="G63" s="44">
        <v>11.3</v>
      </c>
      <c r="H63" s="44">
        <v>7.79</v>
      </c>
      <c r="I63" s="44">
        <v>172.24</v>
      </c>
      <c r="J63" s="44"/>
      <c r="K63" s="44"/>
      <c r="L63" s="44">
        <v>1.69</v>
      </c>
      <c r="M63" s="44"/>
      <c r="N63" s="44"/>
    </row>
    <row r="64" spans="1:14" s="38" customFormat="1" ht="11.25">
      <c r="A64" s="321"/>
      <c r="B64" s="104" t="s">
        <v>93</v>
      </c>
      <c r="C64" s="44"/>
      <c r="D64" s="35">
        <v>65</v>
      </c>
      <c r="E64" s="35">
        <v>48</v>
      </c>
      <c r="F64" s="44"/>
      <c r="G64" s="44"/>
      <c r="H64" s="29"/>
      <c r="I64" s="29"/>
      <c r="J64" s="29"/>
      <c r="K64" s="29"/>
      <c r="L64" s="29"/>
      <c r="M64" s="29"/>
      <c r="N64" s="29"/>
    </row>
    <row r="65" spans="1:14" s="38" customFormat="1" ht="11.25">
      <c r="A65" s="205"/>
      <c r="B65" s="103" t="s">
        <v>78</v>
      </c>
      <c r="C65" s="30"/>
      <c r="D65" s="33">
        <v>16</v>
      </c>
      <c r="E65" s="33">
        <v>12</v>
      </c>
      <c r="F65" s="30"/>
      <c r="G65" s="30"/>
      <c r="H65" s="30"/>
      <c r="I65" s="30"/>
      <c r="J65" s="30"/>
      <c r="K65" s="30"/>
      <c r="L65" s="30"/>
      <c r="M65" s="30"/>
      <c r="N65" s="30"/>
    </row>
    <row r="66" spans="1:14" s="43" customFormat="1" ht="11.25">
      <c r="A66" s="205"/>
      <c r="B66" s="103" t="s">
        <v>82</v>
      </c>
      <c r="C66" s="30"/>
      <c r="D66" s="33" t="s">
        <v>149</v>
      </c>
      <c r="E66" s="33">
        <v>5</v>
      </c>
      <c r="F66" s="30"/>
      <c r="G66" s="30"/>
      <c r="H66" s="29"/>
      <c r="I66" s="29"/>
      <c r="J66" s="29"/>
      <c r="K66" s="29"/>
      <c r="L66" s="29"/>
      <c r="M66" s="29"/>
      <c r="N66" s="29"/>
    </row>
    <row r="67" spans="1:14" s="43" customFormat="1" ht="11.25">
      <c r="A67" s="205"/>
      <c r="B67" s="105" t="s">
        <v>61</v>
      </c>
      <c r="C67" s="39"/>
      <c r="D67" s="33">
        <v>20</v>
      </c>
      <c r="E67" s="33">
        <v>20</v>
      </c>
      <c r="F67" s="29"/>
      <c r="G67" s="30"/>
      <c r="H67" s="30"/>
      <c r="I67" s="30"/>
      <c r="J67" s="30"/>
      <c r="K67" s="30"/>
      <c r="L67" s="30"/>
      <c r="M67" s="30"/>
      <c r="N67" s="30"/>
    </row>
    <row r="68" spans="1:14" s="38" customFormat="1" ht="11.25">
      <c r="A68" s="205"/>
      <c r="B68" s="103" t="s">
        <v>176</v>
      </c>
      <c r="C68" s="30"/>
      <c r="D68" s="33">
        <v>10</v>
      </c>
      <c r="E68" s="33">
        <v>10</v>
      </c>
      <c r="F68" s="30"/>
      <c r="G68" s="30"/>
      <c r="H68" s="30"/>
      <c r="I68" s="30"/>
      <c r="J68" s="30"/>
      <c r="K68" s="30"/>
      <c r="L68" s="30"/>
      <c r="M68" s="30"/>
      <c r="N68" s="30"/>
    </row>
    <row r="69" spans="1:14" s="38" customFormat="1" ht="11.25">
      <c r="A69" s="205"/>
      <c r="B69" s="103" t="s">
        <v>35</v>
      </c>
      <c r="C69" s="30"/>
      <c r="D69" s="33">
        <v>0.5</v>
      </c>
      <c r="E69" s="33">
        <v>0.5</v>
      </c>
      <c r="F69" s="30"/>
      <c r="G69" s="30"/>
      <c r="H69" s="30"/>
      <c r="I69" s="30"/>
      <c r="J69" s="30"/>
      <c r="K69" s="30"/>
      <c r="L69" s="30"/>
      <c r="M69" s="30"/>
      <c r="N69" s="30"/>
    </row>
    <row r="70" spans="1:14" s="38" customFormat="1" ht="11.25">
      <c r="A70" s="205"/>
      <c r="B70" s="103" t="s">
        <v>128</v>
      </c>
      <c r="C70" s="30"/>
      <c r="D70" s="33">
        <v>1</v>
      </c>
      <c r="E70" s="33">
        <v>1</v>
      </c>
      <c r="F70" s="30"/>
      <c r="G70" s="30"/>
      <c r="H70" s="30"/>
      <c r="I70" s="30"/>
      <c r="J70" s="30"/>
      <c r="K70" s="30"/>
      <c r="L70" s="30"/>
      <c r="M70" s="30"/>
      <c r="N70" s="30"/>
    </row>
    <row r="71" spans="1:14" s="38" customFormat="1" ht="11.25">
      <c r="A71" s="205"/>
      <c r="B71" s="103" t="s">
        <v>197</v>
      </c>
      <c r="C71" s="30"/>
      <c r="D71" s="33"/>
      <c r="E71" s="33"/>
      <c r="F71" s="30"/>
      <c r="G71" s="30"/>
      <c r="H71" s="30"/>
      <c r="I71" s="30"/>
      <c r="J71" s="30"/>
      <c r="K71" s="30"/>
      <c r="L71" s="30"/>
      <c r="M71" s="30"/>
      <c r="N71" s="30"/>
    </row>
    <row r="72" spans="1:14" s="38" customFormat="1" ht="11.25">
      <c r="A72" s="205"/>
      <c r="B72" s="103" t="s">
        <v>77</v>
      </c>
      <c r="C72" s="30"/>
      <c r="D72" s="33">
        <v>3</v>
      </c>
      <c r="E72" s="33">
        <v>3</v>
      </c>
      <c r="F72" s="30"/>
      <c r="G72" s="29"/>
      <c r="H72" s="29"/>
      <c r="I72" s="29"/>
      <c r="J72" s="29"/>
      <c r="K72" s="29"/>
      <c r="L72" s="29"/>
      <c r="M72" s="29"/>
      <c r="N72" s="29"/>
    </row>
    <row r="73" spans="1:14" s="38" customFormat="1" ht="11.25">
      <c r="A73" s="205"/>
      <c r="B73" s="103" t="s">
        <v>205</v>
      </c>
      <c r="C73" s="30"/>
      <c r="D73" s="33">
        <v>0.5</v>
      </c>
      <c r="E73" s="33">
        <v>0.5</v>
      </c>
      <c r="F73" s="30"/>
      <c r="G73" s="30"/>
      <c r="H73" s="30"/>
      <c r="I73" s="30"/>
      <c r="J73" s="30"/>
      <c r="K73" s="30"/>
      <c r="L73" s="30"/>
      <c r="M73" s="30"/>
      <c r="N73" s="30"/>
    </row>
    <row r="74" spans="1:14" s="38" customFormat="1" ht="11.25">
      <c r="A74" s="205"/>
      <c r="B74" s="103" t="s">
        <v>129</v>
      </c>
      <c r="C74" s="30"/>
      <c r="D74" s="33">
        <v>2</v>
      </c>
      <c r="E74" s="33">
        <v>2</v>
      </c>
      <c r="F74" s="30"/>
      <c r="G74" s="29"/>
      <c r="H74" s="30"/>
      <c r="I74" s="30"/>
      <c r="J74" s="30"/>
      <c r="K74" s="30"/>
      <c r="L74" s="30"/>
      <c r="M74" s="30"/>
      <c r="N74" s="30"/>
    </row>
    <row r="75" spans="1:14" s="38" customFormat="1" ht="11.25">
      <c r="A75" s="205"/>
      <c r="B75" s="110"/>
      <c r="C75" s="39"/>
      <c r="D75" s="33"/>
      <c r="E75" s="33"/>
      <c r="F75" s="30"/>
      <c r="G75" s="30"/>
      <c r="H75" s="30"/>
      <c r="I75" s="30"/>
      <c r="J75" s="30"/>
      <c r="K75" s="30"/>
      <c r="L75" s="30"/>
      <c r="M75" s="30"/>
      <c r="N75" s="30"/>
    </row>
    <row r="76" spans="1:14" s="38" customFormat="1" ht="21">
      <c r="A76" s="205">
        <v>275</v>
      </c>
      <c r="B76" s="110" t="s">
        <v>206</v>
      </c>
      <c r="C76" s="39">
        <v>180</v>
      </c>
      <c r="D76" s="33"/>
      <c r="E76" s="33"/>
      <c r="F76" s="30">
        <v>0.12</v>
      </c>
      <c r="G76" s="30">
        <v>0.09</v>
      </c>
      <c r="H76" s="30">
        <v>16.15</v>
      </c>
      <c r="I76" s="30">
        <v>66.83</v>
      </c>
      <c r="J76" s="30"/>
      <c r="K76" s="30"/>
      <c r="L76" s="30">
        <v>2.1</v>
      </c>
      <c r="M76" s="30"/>
      <c r="N76" s="30"/>
    </row>
    <row r="77" spans="1:14" s="38" customFormat="1" ht="11.25">
      <c r="A77" s="205"/>
      <c r="B77" s="103" t="s">
        <v>207</v>
      </c>
      <c r="C77" s="30"/>
      <c r="D77" s="33">
        <v>16</v>
      </c>
      <c r="E77" s="33">
        <v>14</v>
      </c>
      <c r="F77" s="30"/>
      <c r="G77" s="29"/>
      <c r="H77" s="30"/>
      <c r="I77" s="30"/>
      <c r="J77" s="30"/>
      <c r="K77" s="30"/>
      <c r="L77" s="30"/>
      <c r="M77" s="30"/>
      <c r="N77" s="30"/>
    </row>
    <row r="78" spans="1:14" s="38" customFormat="1" ht="11.25">
      <c r="A78" s="205"/>
      <c r="B78" s="103" t="s">
        <v>95</v>
      </c>
      <c r="C78" s="30"/>
      <c r="D78" s="33">
        <v>5</v>
      </c>
      <c r="E78" s="33">
        <v>5</v>
      </c>
      <c r="F78" s="30"/>
      <c r="G78" s="39"/>
      <c r="H78" s="30"/>
      <c r="I78" s="30"/>
      <c r="J78" s="30"/>
      <c r="K78" s="30"/>
      <c r="L78" s="30"/>
      <c r="M78" s="30"/>
      <c r="N78" s="30"/>
    </row>
    <row r="79" spans="1:14" s="38" customFormat="1" ht="11.25">
      <c r="A79" s="205"/>
      <c r="B79" s="103" t="s">
        <v>62</v>
      </c>
      <c r="C79" s="30"/>
      <c r="D79" s="33">
        <v>11</v>
      </c>
      <c r="E79" s="33">
        <v>11</v>
      </c>
      <c r="F79" s="30"/>
      <c r="G79" s="30"/>
      <c r="H79" s="30"/>
      <c r="I79" s="30"/>
      <c r="J79" s="30"/>
      <c r="K79" s="30"/>
      <c r="L79" s="30"/>
      <c r="M79" s="30"/>
      <c r="N79" s="30"/>
    </row>
    <row r="80" spans="1:14" s="38" customFormat="1" ht="11.25">
      <c r="A80" s="205"/>
      <c r="B80" s="104" t="s">
        <v>110</v>
      </c>
      <c r="C80" s="30"/>
      <c r="D80" s="35">
        <v>167.5</v>
      </c>
      <c r="E80" s="33">
        <v>167.5</v>
      </c>
      <c r="F80" s="30"/>
      <c r="G80" s="30"/>
      <c r="H80" s="30"/>
      <c r="I80" s="30"/>
      <c r="J80" s="30"/>
      <c r="K80" s="30"/>
      <c r="L80" s="30"/>
      <c r="M80" s="30"/>
      <c r="N80" s="30"/>
    </row>
    <row r="81" spans="1:14" s="38" customFormat="1" ht="11.25">
      <c r="A81" s="205"/>
      <c r="B81" s="104"/>
      <c r="C81" s="30"/>
      <c r="D81" s="35"/>
      <c r="E81" s="33"/>
      <c r="F81" s="30"/>
      <c r="G81" s="30"/>
      <c r="H81" s="30"/>
      <c r="I81" s="30"/>
      <c r="J81" s="30"/>
      <c r="K81" s="30"/>
      <c r="L81" s="30"/>
      <c r="M81" s="30"/>
      <c r="N81" s="30"/>
    </row>
    <row r="82" spans="1:14" s="38" customFormat="1" ht="21">
      <c r="A82" s="205"/>
      <c r="B82" s="110" t="s">
        <v>79</v>
      </c>
      <c r="C82" s="39">
        <v>40</v>
      </c>
      <c r="D82" s="34">
        <v>40</v>
      </c>
      <c r="E82" s="34">
        <v>40</v>
      </c>
      <c r="F82" s="29">
        <v>3.04</v>
      </c>
      <c r="G82" s="30">
        <v>0.32</v>
      </c>
      <c r="H82" s="30">
        <v>19.68</v>
      </c>
      <c r="I82" s="30">
        <v>94</v>
      </c>
      <c r="J82" s="30"/>
      <c r="K82" s="30"/>
      <c r="L82" s="30">
        <v>0</v>
      </c>
      <c r="M82" s="30"/>
      <c r="N82" s="30"/>
    </row>
    <row r="83" spans="1:14" s="38" customFormat="1" ht="12" thickBot="1">
      <c r="A83" s="277"/>
      <c r="B83" s="171"/>
      <c r="C83" s="114"/>
      <c r="D83" s="186"/>
      <c r="E83" s="186"/>
      <c r="F83" s="200"/>
      <c r="G83" s="116"/>
      <c r="H83" s="116"/>
      <c r="I83" s="116"/>
      <c r="J83" s="116"/>
      <c r="K83" s="116"/>
      <c r="L83" s="116"/>
      <c r="M83" s="116"/>
      <c r="N83" s="116"/>
    </row>
    <row r="84" spans="1:14" s="38" customFormat="1" ht="12" thickBot="1">
      <c r="A84" s="317"/>
      <c r="B84" s="385" t="s">
        <v>80</v>
      </c>
      <c r="C84" s="333">
        <v>0.15</v>
      </c>
      <c r="D84" s="304"/>
      <c r="E84" s="242"/>
      <c r="F84" s="258">
        <f>SUM(F85:F95)</f>
        <v>6.84</v>
      </c>
      <c r="G84" s="258">
        <f aca="true" t="shared" si="3" ref="G84:L84">SUM(G85:G95)</f>
        <v>7.880000000000001</v>
      </c>
      <c r="H84" s="258">
        <f t="shared" si="3"/>
        <v>33.910000000000004</v>
      </c>
      <c r="I84" s="258">
        <f t="shared" si="3"/>
        <v>244.74</v>
      </c>
      <c r="J84" s="258"/>
      <c r="K84" s="258"/>
      <c r="L84" s="258">
        <f t="shared" si="3"/>
        <v>0.26</v>
      </c>
      <c r="M84" s="237"/>
      <c r="N84" s="297"/>
    </row>
    <row r="85" spans="1:14" s="38" customFormat="1" ht="11.25">
      <c r="A85" s="278">
        <v>249</v>
      </c>
      <c r="B85" s="302" t="s">
        <v>208</v>
      </c>
      <c r="C85" s="115">
        <v>55</v>
      </c>
      <c r="D85" s="113"/>
      <c r="E85" s="113"/>
      <c r="F85" s="91">
        <v>4.44</v>
      </c>
      <c r="G85" s="91">
        <v>5.78</v>
      </c>
      <c r="H85" s="91">
        <v>25.01</v>
      </c>
      <c r="I85" s="91">
        <v>170.74</v>
      </c>
      <c r="J85" s="91"/>
      <c r="K85" s="91"/>
      <c r="L85" s="91">
        <v>0.26</v>
      </c>
      <c r="M85" s="91"/>
      <c r="N85" s="91"/>
    </row>
    <row r="86" spans="1:14" s="38" customFormat="1" ht="11.25">
      <c r="A86" s="205"/>
      <c r="B86" s="103" t="s">
        <v>198</v>
      </c>
      <c r="C86" s="30"/>
      <c r="D86" s="33">
        <v>27</v>
      </c>
      <c r="E86" s="33">
        <v>27</v>
      </c>
      <c r="F86" s="30"/>
      <c r="G86" s="30"/>
      <c r="H86" s="30"/>
      <c r="I86" s="30"/>
      <c r="J86" s="30"/>
      <c r="K86" s="30"/>
      <c r="L86" s="30"/>
      <c r="M86" s="30"/>
      <c r="N86" s="30"/>
    </row>
    <row r="87" spans="1:14" s="38" customFormat="1" ht="11.25">
      <c r="A87" s="205"/>
      <c r="B87" s="103" t="s">
        <v>61</v>
      </c>
      <c r="C87" s="30"/>
      <c r="D87" s="33">
        <v>20</v>
      </c>
      <c r="E87" s="33">
        <v>20</v>
      </c>
      <c r="F87" s="30"/>
      <c r="G87" s="30"/>
      <c r="H87" s="30"/>
      <c r="I87" s="30"/>
      <c r="J87" s="30"/>
      <c r="K87" s="30"/>
      <c r="L87" s="30"/>
      <c r="M87" s="30"/>
      <c r="N87" s="30"/>
    </row>
    <row r="88" spans="1:14" s="38" customFormat="1" ht="11.25">
      <c r="A88" s="205"/>
      <c r="B88" s="103" t="s">
        <v>81</v>
      </c>
      <c r="C88" s="30"/>
      <c r="D88" s="33">
        <v>0.57</v>
      </c>
      <c r="E88" s="33">
        <v>0.57</v>
      </c>
      <c r="F88" s="30"/>
      <c r="G88" s="30"/>
      <c r="H88" s="30"/>
      <c r="I88" s="30"/>
      <c r="J88" s="30"/>
      <c r="K88" s="30"/>
      <c r="L88" s="30"/>
      <c r="M88" s="30"/>
      <c r="N88" s="30"/>
    </row>
    <row r="89" spans="1:14" s="38" customFormat="1" ht="11.25">
      <c r="A89" s="205"/>
      <c r="B89" s="103" t="s">
        <v>82</v>
      </c>
      <c r="C89" s="30"/>
      <c r="D89" s="33" t="s">
        <v>149</v>
      </c>
      <c r="E89" s="33">
        <v>5</v>
      </c>
      <c r="F89" s="30"/>
      <c r="G89" s="30"/>
      <c r="H89" s="30"/>
      <c r="I89" s="30"/>
      <c r="J89" s="30"/>
      <c r="K89" s="30"/>
      <c r="L89" s="30"/>
      <c r="M89" s="30"/>
      <c r="N89" s="30"/>
    </row>
    <row r="90" spans="1:14" s="38" customFormat="1" ht="11.25">
      <c r="A90" s="205"/>
      <c r="B90" s="103" t="s">
        <v>62</v>
      </c>
      <c r="C90" s="30"/>
      <c r="D90" s="33" t="s">
        <v>238</v>
      </c>
      <c r="E90" s="33" t="s">
        <v>238</v>
      </c>
      <c r="F90" s="30"/>
      <c r="G90" s="30"/>
      <c r="H90" s="30"/>
      <c r="I90" s="30"/>
      <c r="J90" s="30"/>
      <c r="K90" s="30"/>
      <c r="L90" s="30"/>
      <c r="M90" s="30"/>
      <c r="N90" s="30"/>
    </row>
    <row r="91" spans="1:14" s="38" customFormat="1" ht="11.25">
      <c r="A91" s="205"/>
      <c r="B91" s="103" t="s">
        <v>209</v>
      </c>
      <c r="C91" s="30"/>
      <c r="D91" s="33">
        <v>2</v>
      </c>
      <c r="E91" s="33">
        <v>2</v>
      </c>
      <c r="F91" s="30"/>
      <c r="G91" s="30"/>
      <c r="H91" s="30"/>
      <c r="I91" s="30"/>
      <c r="J91" s="30"/>
      <c r="K91" s="30"/>
      <c r="L91" s="30"/>
      <c r="M91" s="30"/>
      <c r="N91" s="30"/>
    </row>
    <row r="92" spans="1:14" s="38" customFormat="1" ht="11.25">
      <c r="A92" s="205"/>
      <c r="B92" s="103" t="s">
        <v>129</v>
      </c>
      <c r="C92" s="30"/>
      <c r="D92" s="33">
        <v>2</v>
      </c>
      <c r="E92" s="33">
        <v>2</v>
      </c>
      <c r="F92" s="30"/>
      <c r="G92" s="30"/>
      <c r="H92" s="30"/>
      <c r="I92" s="30"/>
      <c r="J92" s="30"/>
      <c r="K92" s="30"/>
      <c r="L92" s="30"/>
      <c r="M92" s="30"/>
      <c r="N92" s="30"/>
    </row>
    <row r="93" spans="1:14" s="38" customFormat="1" ht="11.25">
      <c r="A93" s="205"/>
      <c r="B93" s="103" t="s">
        <v>128</v>
      </c>
      <c r="C93" s="30"/>
      <c r="D93" s="33">
        <v>2</v>
      </c>
      <c r="E93" s="33">
        <v>2</v>
      </c>
      <c r="F93" s="30"/>
      <c r="G93" s="30"/>
      <c r="H93" s="30"/>
      <c r="I93" s="30"/>
      <c r="J93" s="30"/>
      <c r="K93" s="30"/>
      <c r="L93" s="30"/>
      <c r="M93" s="30"/>
      <c r="N93" s="30"/>
    </row>
    <row r="94" spans="1:14" s="38" customFormat="1" ht="11.25">
      <c r="A94" s="205"/>
      <c r="B94" s="109"/>
      <c r="C94" s="30"/>
      <c r="D94" s="33"/>
      <c r="E94" s="33"/>
      <c r="F94" s="30"/>
      <c r="G94" s="30"/>
      <c r="H94" s="30"/>
      <c r="I94" s="30"/>
      <c r="J94" s="30"/>
      <c r="K94" s="30"/>
      <c r="L94" s="30"/>
      <c r="M94" s="30"/>
      <c r="N94" s="30"/>
    </row>
    <row r="95" spans="1:14" s="38" customFormat="1" ht="11.25">
      <c r="A95" s="205">
        <v>253</v>
      </c>
      <c r="B95" s="103" t="s">
        <v>165</v>
      </c>
      <c r="C95" s="30">
        <v>150</v>
      </c>
      <c r="D95" s="33">
        <v>150</v>
      </c>
      <c r="E95" s="33">
        <v>150</v>
      </c>
      <c r="F95" s="30">
        <v>2.4</v>
      </c>
      <c r="G95" s="30">
        <v>2.1</v>
      </c>
      <c r="H95" s="30">
        <v>8.9</v>
      </c>
      <c r="I95" s="30">
        <v>74</v>
      </c>
      <c r="J95" s="30"/>
      <c r="K95" s="30"/>
      <c r="L95" s="30">
        <v>0</v>
      </c>
      <c r="M95" s="30"/>
      <c r="N95" s="30"/>
    </row>
    <row r="96" spans="1:14" s="38" customFormat="1" ht="11.25">
      <c r="A96" s="205"/>
      <c r="B96" s="103"/>
      <c r="C96" s="30"/>
      <c r="D96" s="33"/>
      <c r="E96" s="33"/>
      <c r="F96" s="30"/>
      <c r="G96" s="30"/>
      <c r="H96" s="30"/>
      <c r="I96" s="30"/>
      <c r="J96" s="30"/>
      <c r="K96" s="30"/>
      <c r="L96" s="30"/>
      <c r="M96" s="30"/>
      <c r="N96" s="30"/>
    </row>
    <row r="97" spans="1:14" s="38" customFormat="1" ht="12" thickBot="1">
      <c r="A97" s="277"/>
      <c r="B97" s="270"/>
      <c r="C97" s="116"/>
      <c r="D97" s="186"/>
      <c r="E97" s="186"/>
      <c r="F97" s="116"/>
      <c r="G97" s="116"/>
      <c r="H97" s="116"/>
      <c r="I97" s="116"/>
      <c r="J97" s="116"/>
      <c r="K97" s="116"/>
      <c r="L97" s="116"/>
      <c r="M97" s="116"/>
      <c r="N97" s="116"/>
    </row>
    <row r="98" spans="1:14" s="38" customFormat="1" ht="12" thickBot="1">
      <c r="A98" s="317"/>
      <c r="B98" s="374" t="s">
        <v>84</v>
      </c>
      <c r="C98" s="334">
        <v>0.25</v>
      </c>
      <c r="D98" s="241"/>
      <c r="E98" s="241"/>
      <c r="F98" s="237">
        <f>SUM(F99:F115)</f>
        <v>4.35</v>
      </c>
      <c r="G98" s="237">
        <f aca="true" t="shared" si="4" ref="G98:L98">SUM(G99:G115)</f>
        <v>4.54</v>
      </c>
      <c r="H98" s="237">
        <f t="shared" si="4"/>
        <v>27.770000000000003</v>
      </c>
      <c r="I98" s="237">
        <f t="shared" si="4"/>
        <v>170.86</v>
      </c>
      <c r="J98" s="237"/>
      <c r="K98" s="237"/>
      <c r="L98" s="237">
        <f t="shared" si="4"/>
        <v>52.61</v>
      </c>
      <c r="M98" s="237"/>
      <c r="N98" s="297"/>
    </row>
    <row r="99" spans="1:14" s="38" customFormat="1" ht="11.25">
      <c r="A99" s="318">
        <v>141</v>
      </c>
      <c r="B99" s="298" t="s">
        <v>210</v>
      </c>
      <c r="C99" s="176">
        <v>150</v>
      </c>
      <c r="D99" s="202"/>
      <c r="E99" s="202"/>
      <c r="F99" s="199">
        <v>2.45</v>
      </c>
      <c r="G99" s="199">
        <v>4.34</v>
      </c>
      <c r="H99" s="199">
        <v>7.49</v>
      </c>
      <c r="I99" s="199">
        <v>80.19</v>
      </c>
      <c r="J99" s="199"/>
      <c r="K99" s="199"/>
      <c r="L99" s="199">
        <v>52.61</v>
      </c>
      <c r="M99" s="199"/>
      <c r="N99" s="199"/>
    </row>
    <row r="100" spans="1:14" s="38" customFormat="1" ht="11.25">
      <c r="A100" s="321"/>
      <c r="B100" s="104" t="s">
        <v>138</v>
      </c>
      <c r="C100" s="44"/>
      <c r="D100" s="35">
        <v>140</v>
      </c>
      <c r="E100" s="35">
        <v>112</v>
      </c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1:14" s="38" customFormat="1" ht="11.25">
      <c r="A101" s="321"/>
      <c r="B101" s="104" t="s">
        <v>139</v>
      </c>
      <c r="C101" s="44"/>
      <c r="D101" s="35">
        <v>20</v>
      </c>
      <c r="E101" s="35">
        <v>16</v>
      </c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1:14" s="43" customFormat="1" ht="11.25">
      <c r="A102" s="205"/>
      <c r="B102" s="103" t="s">
        <v>211</v>
      </c>
      <c r="C102" s="30"/>
      <c r="D102" s="33">
        <v>18</v>
      </c>
      <c r="E102" s="33">
        <v>14</v>
      </c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1:14" s="43" customFormat="1" ht="11.25">
      <c r="A103" s="205"/>
      <c r="B103" s="103" t="s">
        <v>74</v>
      </c>
      <c r="C103" s="30"/>
      <c r="D103" s="33">
        <v>2</v>
      </c>
      <c r="E103" s="33">
        <v>2</v>
      </c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1:14" s="43" customFormat="1" ht="11.25">
      <c r="A104" s="205"/>
      <c r="B104" s="103" t="s">
        <v>76</v>
      </c>
      <c r="C104" s="30"/>
      <c r="D104" s="33">
        <v>3</v>
      </c>
      <c r="E104" s="33">
        <v>3</v>
      </c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1:14" s="38" customFormat="1" ht="11.25">
      <c r="A105" s="205"/>
      <c r="B105" s="103" t="s">
        <v>102</v>
      </c>
      <c r="C105" s="30"/>
      <c r="D105" s="34"/>
      <c r="E105" s="34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1:14" s="38" customFormat="1" ht="11.25">
      <c r="A106" s="205"/>
      <c r="B106" s="103" t="s">
        <v>91</v>
      </c>
      <c r="C106" s="30"/>
      <c r="D106" s="33"/>
      <c r="E106" s="33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1:14" s="38" customFormat="1" ht="11.25">
      <c r="A107" s="205"/>
      <c r="B107" s="103" t="s">
        <v>69</v>
      </c>
      <c r="C107" s="30"/>
      <c r="D107" s="33"/>
      <c r="E107" s="34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1:14" s="38" customFormat="1" ht="11.25">
      <c r="A108" s="205"/>
      <c r="B108" s="103" t="s">
        <v>70</v>
      </c>
      <c r="C108" s="30"/>
      <c r="D108" s="33">
        <v>120</v>
      </c>
      <c r="E108" s="34">
        <v>78</v>
      </c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1:14" s="38" customFormat="1" ht="11.25">
      <c r="A109" s="205"/>
      <c r="B109" s="103" t="s">
        <v>71</v>
      </c>
      <c r="C109" s="30"/>
      <c r="D109" s="33"/>
      <c r="E109" s="34"/>
      <c r="F109" s="30"/>
      <c r="G109" s="30"/>
      <c r="H109" s="29"/>
      <c r="I109" s="29"/>
      <c r="J109" s="29"/>
      <c r="K109" s="29"/>
      <c r="L109" s="29"/>
      <c r="M109" s="29"/>
      <c r="N109" s="29"/>
    </row>
    <row r="110" spans="1:14" s="38" customFormat="1" ht="11.25">
      <c r="A110" s="205"/>
      <c r="B110" s="103"/>
      <c r="C110" s="30"/>
      <c r="D110" s="33"/>
      <c r="E110" s="33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1:14" s="38" customFormat="1" ht="11.25">
      <c r="A111" s="205">
        <v>258</v>
      </c>
      <c r="B111" s="109" t="s">
        <v>140</v>
      </c>
      <c r="C111" s="30">
        <v>150</v>
      </c>
      <c r="D111" s="33"/>
      <c r="E111" s="33"/>
      <c r="F111" s="30">
        <v>0</v>
      </c>
      <c r="G111" s="30">
        <v>0</v>
      </c>
      <c r="H111" s="30">
        <v>7.98</v>
      </c>
      <c r="I111" s="30">
        <v>31.92</v>
      </c>
      <c r="J111" s="30"/>
      <c r="K111" s="30"/>
      <c r="L111" s="30">
        <v>0</v>
      </c>
      <c r="M111" s="30"/>
      <c r="N111" s="30"/>
    </row>
    <row r="112" spans="1:14" s="38" customFormat="1" ht="11.25">
      <c r="A112" s="205"/>
      <c r="B112" s="103" t="s">
        <v>86</v>
      </c>
      <c r="C112" s="30"/>
      <c r="D112" s="33">
        <v>0.45</v>
      </c>
      <c r="E112" s="33">
        <v>0.45</v>
      </c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1:14" s="38" customFormat="1" ht="11.25">
      <c r="A113" s="205"/>
      <c r="B113" s="103" t="s">
        <v>62</v>
      </c>
      <c r="C113" s="30"/>
      <c r="D113" s="33">
        <v>8</v>
      </c>
      <c r="E113" s="33">
        <v>8</v>
      </c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1:14" s="38" customFormat="1" ht="11.25">
      <c r="A114" s="205"/>
      <c r="B114" s="103"/>
      <c r="C114" s="30"/>
      <c r="D114" s="33"/>
      <c r="E114" s="33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s="38" customFormat="1" ht="21">
      <c r="A115" s="277"/>
      <c r="B115" s="171" t="s">
        <v>65</v>
      </c>
      <c r="C115" s="114">
        <v>25</v>
      </c>
      <c r="D115" s="172">
        <v>25</v>
      </c>
      <c r="E115" s="172">
        <v>25</v>
      </c>
      <c r="F115" s="116">
        <v>1.9</v>
      </c>
      <c r="G115" s="116">
        <v>0.2</v>
      </c>
      <c r="H115" s="116">
        <v>12.3</v>
      </c>
      <c r="I115" s="116">
        <v>58.75</v>
      </c>
      <c r="J115" s="116"/>
      <c r="K115" s="116"/>
      <c r="L115" s="116">
        <v>0</v>
      </c>
      <c r="M115" s="116"/>
      <c r="N115" s="116"/>
    </row>
    <row r="116" spans="1:14" s="38" customFormat="1" ht="12.75">
      <c r="A116" s="322"/>
      <c r="B116" s="173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</row>
    <row r="117" spans="1:14" s="38" customFormat="1" ht="11.25">
      <c r="A117" s="479" t="s">
        <v>88</v>
      </c>
      <c r="B117" s="480"/>
      <c r="C117" s="30">
        <f>SUM(C115:C116,C115,C111,C99,C95,C85,C82,C76,C63,C55,C36,C34,C31,C28,C21,C11)</f>
        <v>1687</v>
      </c>
      <c r="D117" s="141"/>
      <c r="E117" s="141"/>
      <c r="F117" s="30">
        <f>SUM(F115:F116,F98,F84,F33,F30,F9)</f>
        <v>47.18</v>
      </c>
      <c r="G117" s="30">
        <f>SUM(G115,G111,G99,G95,G85,G82,G76,G63,G55,G36,G34,G31,G28,G21,G11)</f>
        <v>51.31</v>
      </c>
      <c r="H117" s="30">
        <f>SUM(H98,H84,H33,H30,H9)</f>
        <v>227.76000000000002</v>
      </c>
      <c r="I117" s="30">
        <f>SUM(G117:H117,I97,I98,I97,I84,I33,I30,I9)</f>
        <v>1905.05</v>
      </c>
      <c r="J117" s="30"/>
      <c r="K117" s="30"/>
      <c r="L117" s="30">
        <f>SUM(L98,L84,L33,L9)</f>
        <v>87.04</v>
      </c>
      <c r="M117" s="30"/>
      <c r="N117" s="30"/>
    </row>
    <row r="118" spans="1:14" s="38" customFormat="1" ht="12.75">
      <c r="A118" s="323"/>
      <c r="B118" s="112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</row>
    <row r="119" spans="1:14" s="174" customFormat="1" ht="12.75">
      <c r="A119" s="323"/>
      <c r="B119" s="112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</row>
    <row r="120" spans="1:14" s="174" customFormat="1" ht="12.75">
      <c r="A120" s="323"/>
      <c r="B120" s="112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</row>
  </sheetData>
  <sheetProtection/>
  <mergeCells count="59">
    <mergeCell ref="A21:A22"/>
    <mergeCell ref="N21:N22"/>
    <mergeCell ref="M21:M22"/>
    <mergeCell ref="L21:L22"/>
    <mergeCell ref="K21:K22"/>
    <mergeCell ref="J21:J22"/>
    <mergeCell ref="I21:I22"/>
    <mergeCell ref="M11:M13"/>
    <mergeCell ref="A11:A13"/>
    <mergeCell ref="A117:B117"/>
    <mergeCell ref="B21:B22"/>
    <mergeCell ref="C21:C22"/>
    <mergeCell ref="D21:D22"/>
    <mergeCell ref="H21:H22"/>
    <mergeCell ref="G21:G22"/>
    <mergeCell ref="F21:F22"/>
    <mergeCell ref="E21:E22"/>
    <mergeCell ref="M36:M38"/>
    <mergeCell ref="N36:N38"/>
    <mergeCell ref="E36:E38"/>
    <mergeCell ref="A36:A38"/>
    <mergeCell ref="D11:D13"/>
    <mergeCell ref="E11:E13"/>
    <mergeCell ref="F11:F13"/>
    <mergeCell ref="N11:N13"/>
    <mergeCell ref="L11:L13"/>
    <mergeCell ref="I11:I13"/>
    <mergeCell ref="N55:N56"/>
    <mergeCell ref="E55:E56"/>
    <mergeCell ref="J36:J38"/>
    <mergeCell ref="D36:D38"/>
    <mergeCell ref="F36:F38"/>
    <mergeCell ref="I36:I38"/>
    <mergeCell ref="G36:G38"/>
    <mergeCell ref="H36:H38"/>
    <mergeCell ref="K36:K38"/>
    <mergeCell ref="L36:L38"/>
    <mergeCell ref="H55:H56"/>
    <mergeCell ref="I55:I56"/>
    <mergeCell ref="J55:J56"/>
    <mergeCell ref="K55:K56"/>
    <mergeCell ref="L55:L56"/>
    <mergeCell ref="M55:M56"/>
    <mergeCell ref="B55:B56"/>
    <mergeCell ref="A55:A56"/>
    <mergeCell ref="C55:C56"/>
    <mergeCell ref="D55:D56"/>
    <mergeCell ref="F55:F56"/>
    <mergeCell ref="G55:G56"/>
    <mergeCell ref="J7:L7"/>
    <mergeCell ref="B36:B38"/>
    <mergeCell ref="C36:C38"/>
    <mergeCell ref="B11:B13"/>
    <mergeCell ref="C11:C13"/>
    <mergeCell ref="F7:H7"/>
    <mergeCell ref="J11:J13"/>
    <mergeCell ref="H11:H13"/>
    <mergeCell ref="G11:G13"/>
    <mergeCell ref="K11:K13"/>
  </mergeCells>
  <printOptions/>
  <pageMargins left="0.2" right="0.2" top="0.2" bottom="0.2" header="0.30000000000000004" footer="0.30000000000000004"/>
  <pageSetup horizontalDpi="600" verticalDpi="600" orientation="portrait" paperSize="9" scale="90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2"/>
  <sheetViews>
    <sheetView zoomScale="150" zoomScaleNormal="150" zoomScalePageLayoutView="0" workbookViewId="0" topLeftCell="A1">
      <selection activeCell="L114" sqref="L114"/>
    </sheetView>
  </sheetViews>
  <sheetFormatPr defaultColWidth="11.375" defaultRowHeight="12.75"/>
  <cols>
    <col min="1" max="1" width="10.375" style="276" customWidth="1"/>
    <col min="2" max="2" width="13.25390625" style="60" customWidth="1"/>
    <col min="3" max="3" width="11.375" style="60" customWidth="1"/>
    <col min="4" max="4" width="6.75390625" style="60" customWidth="1"/>
    <col min="5" max="5" width="6.625" style="60" customWidth="1"/>
    <col min="6" max="6" width="6.375" style="60" customWidth="1"/>
    <col min="7" max="7" width="5.625" style="60" customWidth="1"/>
    <col min="8" max="8" width="5.375" style="60" customWidth="1"/>
    <col min="9" max="9" width="10.25390625" style="60" customWidth="1"/>
    <col min="10" max="10" width="5.25390625" style="60" customWidth="1"/>
    <col min="11" max="11" width="6.875" style="60" customWidth="1"/>
    <col min="12" max="12" width="5.625" style="60" customWidth="1"/>
    <col min="13" max="13" width="10.25390625" style="60" customWidth="1"/>
    <col min="14" max="14" width="6.375" style="60" customWidth="1"/>
    <col min="15" max="16384" width="11.375" style="60" customWidth="1"/>
  </cols>
  <sheetData>
    <row r="1" spans="1:14" s="74" customFormat="1" ht="12.75">
      <c r="A1" s="274"/>
      <c r="B1" s="40"/>
      <c r="C1" s="40"/>
      <c r="D1" s="40"/>
      <c r="E1" s="483" t="s">
        <v>36</v>
      </c>
      <c r="F1" s="484"/>
      <c r="G1" s="484"/>
      <c r="H1" s="485"/>
      <c r="I1" s="40"/>
      <c r="J1" s="40"/>
      <c r="K1" s="40"/>
      <c r="L1" s="40"/>
      <c r="M1" s="40"/>
      <c r="N1" s="40"/>
    </row>
    <row r="2" spans="1:14" s="74" customFormat="1" ht="11.25">
      <c r="A2" s="53" t="s">
        <v>37</v>
      </c>
      <c r="B2" s="353" t="s">
        <v>333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74" customFormat="1" ht="11.25">
      <c r="A3" s="53" t="s">
        <v>38</v>
      </c>
      <c r="B3" s="40" t="s">
        <v>115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s="74" customFormat="1" ht="11.25">
      <c r="A4" s="53" t="s">
        <v>40</v>
      </c>
      <c r="B4" s="52" t="s">
        <v>326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s="74" customFormat="1" ht="21.75">
      <c r="A5" s="386" t="s">
        <v>41</v>
      </c>
      <c r="B5" s="75" t="s">
        <v>233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s="74" customFormat="1" ht="12" thickBot="1">
      <c r="A6" s="206"/>
      <c r="B6" s="144" t="s">
        <v>42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s="74" customFormat="1" ht="32.25" thickBot="1">
      <c r="A7" s="381" t="s">
        <v>43</v>
      </c>
      <c r="B7" s="383" t="s">
        <v>123</v>
      </c>
      <c r="C7" s="383" t="s">
        <v>44</v>
      </c>
      <c r="D7" s="383" t="s">
        <v>45</v>
      </c>
      <c r="E7" s="383" t="s">
        <v>46</v>
      </c>
      <c r="F7" s="468" t="s">
        <v>47</v>
      </c>
      <c r="G7" s="468"/>
      <c r="H7" s="468"/>
      <c r="I7" s="383" t="s">
        <v>48</v>
      </c>
      <c r="J7" s="468" t="s">
        <v>49</v>
      </c>
      <c r="K7" s="468"/>
      <c r="L7" s="468"/>
      <c r="M7" s="383" t="s">
        <v>50</v>
      </c>
      <c r="N7" s="383"/>
    </row>
    <row r="8" spans="1:14" s="76" customFormat="1" ht="12" thickBot="1">
      <c r="A8" s="207"/>
      <c r="B8" s="387"/>
      <c r="C8" s="145"/>
      <c r="D8" s="145"/>
      <c r="E8" s="145"/>
      <c r="F8" s="388" t="s">
        <v>51</v>
      </c>
      <c r="G8" s="388" t="s">
        <v>52</v>
      </c>
      <c r="H8" s="388" t="s">
        <v>53</v>
      </c>
      <c r="I8" s="388"/>
      <c r="J8" s="388" t="s">
        <v>54</v>
      </c>
      <c r="K8" s="388" t="s">
        <v>55</v>
      </c>
      <c r="L8" s="388" t="s">
        <v>56</v>
      </c>
      <c r="M8" s="388" t="s">
        <v>57</v>
      </c>
      <c r="N8" s="388" t="s">
        <v>58</v>
      </c>
    </row>
    <row r="9" spans="1:14" s="74" customFormat="1" ht="12" thickBot="1">
      <c r="A9" s="275"/>
      <c r="B9" s="389" t="s">
        <v>59</v>
      </c>
      <c r="C9" s="334">
        <v>0.24</v>
      </c>
      <c r="D9" s="241"/>
      <c r="E9" s="241"/>
      <c r="F9" s="237">
        <f>SUM(F10:F31)</f>
        <v>16.5</v>
      </c>
      <c r="G9" s="237">
        <f aca="true" t="shared" si="0" ref="G9:L9">SUM(G10:G31)</f>
        <v>13.149999999999999</v>
      </c>
      <c r="H9" s="237">
        <f t="shared" si="0"/>
        <v>56.269999999999996</v>
      </c>
      <c r="I9" s="237">
        <f t="shared" si="0"/>
        <v>409.56</v>
      </c>
      <c r="J9" s="237"/>
      <c r="K9" s="237"/>
      <c r="L9" s="237">
        <f t="shared" si="0"/>
        <v>3.9600000000000004</v>
      </c>
      <c r="M9" s="237"/>
      <c r="N9" s="259"/>
    </row>
    <row r="10" spans="1:14" s="74" customFormat="1" ht="11.25">
      <c r="A10" s="496">
        <v>170</v>
      </c>
      <c r="B10" s="492" t="s">
        <v>212</v>
      </c>
      <c r="C10" s="408">
        <v>150</v>
      </c>
      <c r="D10" s="475"/>
      <c r="E10" s="475"/>
      <c r="F10" s="477">
        <v>7.38</v>
      </c>
      <c r="G10" s="477">
        <v>7.26</v>
      </c>
      <c r="H10" s="477">
        <v>25.61</v>
      </c>
      <c r="I10" s="477">
        <v>198.14</v>
      </c>
      <c r="J10" s="477"/>
      <c r="K10" s="477"/>
      <c r="L10" s="477">
        <v>1.82</v>
      </c>
      <c r="M10" s="477"/>
      <c r="N10" s="486"/>
    </row>
    <row r="11" spans="1:14" s="74" customFormat="1" ht="11.25">
      <c r="A11" s="497"/>
      <c r="B11" s="492"/>
      <c r="C11" s="408"/>
      <c r="D11" s="489"/>
      <c r="E11" s="489"/>
      <c r="F11" s="490"/>
      <c r="G11" s="490"/>
      <c r="H11" s="490"/>
      <c r="I11" s="490"/>
      <c r="J11" s="490"/>
      <c r="K11" s="490"/>
      <c r="L11" s="490"/>
      <c r="M11" s="490"/>
      <c r="N11" s="487"/>
    </row>
    <row r="12" spans="1:14" s="74" customFormat="1" ht="11.25">
      <c r="A12" s="498"/>
      <c r="B12" s="492"/>
      <c r="C12" s="408"/>
      <c r="D12" s="476"/>
      <c r="E12" s="476"/>
      <c r="F12" s="478"/>
      <c r="G12" s="478"/>
      <c r="H12" s="478"/>
      <c r="I12" s="478"/>
      <c r="J12" s="478"/>
      <c r="K12" s="478"/>
      <c r="L12" s="478"/>
      <c r="M12" s="478"/>
      <c r="N12" s="488"/>
    </row>
    <row r="13" spans="1:14" s="74" customFormat="1" ht="11.25">
      <c r="A13" s="274"/>
      <c r="B13" s="77"/>
      <c r="C13" s="39"/>
      <c r="D13" s="33"/>
      <c r="E13" s="33"/>
      <c r="F13" s="30"/>
      <c r="G13" s="30"/>
      <c r="H13" s="30"/>
      <c r="I13" s="30"/>
      <c r="J13" s="30"/>
      <c r="K13" s="30"/>
      <c r="L13" s="30"/>
      <c r="M13" s="30"/>
      <c r="N13" s="40"/>
    </row>
    <row r="14" spans="1:14" s="99" customFormat="1" ht="10.5" customHeight="1">
      <c r="A14" s="274"/>
      <c r="B14" s="40" t="s">
        <v>60</v>
      </c>
      <c r="C14" s="30"/>
      <c r="D14" s="33">
        <v>26</v>
      </c>
      <c r="E14" s="33">
        <v>26</v>
      </c>
      <c r="F14" s="30"/>
      <c r="G14" s="30"/>
      <c r="H14" s="30"/>
      <c r="I14" s="30"/>
      <c r="J14" s="30"/>
      <c r="K14" s="30"/>
      <c r="L14" s="30"/>
      <c r="M14" s="30"/>
      <c r="N14" s="40"/>
    </row>
    <row r="15" spans="1:14" s="99" customFormat="1" ht="11.25">
      <c r="A15" s="274"/>
      <c r="B15" s="40" t="s">
        <v>61</v>
      </c>
      <c r="C15" s="30"/>
      <c r="D15" s="33">
        <v>100</v>
      </c>
      <c r="E15" s="33">
        <v>100</v>
      </c>
      <c r="F15" s="30"/>
      <c r="G15" s="30"/>
      <c r="H15" s="30"/>
      <c r="I15" s="30"/>
      <c r="J15" s="30"/>
      <c r="K15" s="30"/>
      <c r="L15" s="30"/>
      <c r="M15" s="30"/>
      <c r="N15" s="40"/>
    </row>
    <row r="16" spans="1:14" s="99" customFormat="1" ht="11.25">
      <c r="A16" s="274"/>
      <c r="B16" s="40" t="s">
        <v>110</v>
      </c>
      <c r="C16" s="30"/>
      <c r="D16" s="33"/>
      <c r="E16" s="33"/>
      <c r="F16" s="30"/>
      <c r="G16" s="30"/>
      <c r="H16" s="30"/>
      <c r="I16" s="30"/>
      <c r="J16" s="30"/>
      <c r="K16" s="30"/>
      <c r="L16" s="30"/>
      <c r="M16" s="30"/>
      <c r="N16" s="40"/>
    </row>
    <row r="17" spans="1:14" s="74" customFormat="1" ht="11.25">
      <c r="A17" s="274"/>
      <c r="B17" s="40" t="s">
        <v>35</v>
      </c>
      <c r="C17" s="30"/>
      <c r="D17" s="33">
        <v>0.3</v>
      </c>
      <c r="E17" s="33">
        <v>0.3</v>
      </c>
      <c r="F17" s="30"/>
      <c r="G17" s="30"/>
      <c r="H17" s="30"/>
      <c r="I17" s="30"/>
      <c r="J17" s="30"/>
      <c r="K17" s="30"/>
      <c r="L17" s="30"/>
      <c r="M17" s="30"/>
      <c r="N17" s="40"/>
    </row>
    <row r="18" spans="1:14" s="74" customFormat="1" ht="11.25">
      <c r="A18" s="274"/>
      <c r="B18" s="40" t="s">
        <v>62</v>
      </c>
      <c r="C18" s="30"/>
      <c r="D18" s="33">
        <v>4</v>
      </c>
      <c r="E18" s="33">
        <v>4</v>
      </c>
      <c r="F18" s="30"/>
      <c r="G18" s="30"/>
      <c r="H18" s="30"/>
      <c r="I18" s="30"/>
      <c r="J18" s="30"/>
      <c r="K18" s="30"/>
      <c r="L18" s="30"/>
      <c r="M18" s="30"/>
      <c r="N18" s="40"/>
    </row>
    <row r="19" spans="1:14" s="74" customFormat="1" ht="11.25">
      <c r="A19" s="274"/>
      <c r="B19" s="40" t="s">
        <v>76</v>
      </c>
      <c r="C19" s="30"/>
      <c r="D19" s="33">
        <v>4</v>
      </c>
      <c r="E19" s="33">
        <v>4</v>
      </c>
      <c r="F19" s="30"/>
      <c r="G19" s="30"/>
      <c r="H19" s="30"/>
      <c r="I19" s="30"/>
      <c r="J19" s="30"/>
      <c r="K19" s="30"/>
      <c r="L19" s="30"/>
      <c r="M19" s="30"/>
      <c r="N19" s="40"/>
    </row>
    <row r="20" spans="1:14" s="74" customFormat="1" ht="11.25">
      <c r="A20" s="274"/>
      <c r="B20" s="56"/>
      <c r="C20" s="30"/>
      <c r="D20" s="33"/>
      <c r="E20" s="33"/>
      <c r="F20" s="30"/>
      <c r="G20" s="30"/>
      <c r="H20" s="30"/>
      <c r="I20" s="30"/>
      <c r="J20" s="30"/>
      <c r="K20" s="30"/>
      <c r="L20" s="30"/>
      <c r="M20" s="30"/>
      <c r="N20" s="40"/>
    </row>
    <row r="21" spans="1:14" s="74" customFormat="1" ht="11.25">
      <c r="A21" s="495">
        <v>262</v>
      </c>
      <c r="B21" s="499" t="s">
        <v>63</v>
      </c>
      <c r="C21" s="410">
        <v>150</v>
      </c>
      <c r="D21" s="411"/>
      <c r="E21" s="411"/>
      <c r="F21" s="431">
        <v>4.74</v>
      </c>
      <c r="G21" s="431">
        <v>3.52</v>
      </c>
      <c r="H21" s="431">
        <v>15.9</v>
      </c>
      <c r="I21" s="431">
        <v>112.92</v>
      </c>
      <c r="J21" s="431"/>
      <c r="K21" s="431"/>
      <c r="L21" s="431">
        <v>2.08</v>
      </c>
      <c r="M21" s="431"/>
      <c r="N21" s="491"/>
    </row>
    <row r="22" spans="1:14" s="74" customFormat="1" ht="11.25">
      <c r="A22" s="495"/>
      <c r="B22" s="500"/>
      <c r="C22" s="410"/>
      <c r="D22" s="411"/>
      <c r="E22" s="411"/>
      <c r="F22" s="431"/>
      <c r="G22" s="431"/>
      <c r="H22" s="431"/>
      <c r="I22" s="431"/>
      <c r="J22" s="431"/>
      <c r="K22" s="431"/>
      <c r="L22" s="431"/>
      <c r="M22" s="431"/>
      <c r="N22" s="491"/>
    </row>
    <row r="23" spans="1:14" s="74" customFormat="1" ht="11.25">
      <c r="A23" s="274"/>
      <c r="B23" s="77"/>
      <c r="C23" s="39"/>
      <c r="D23" s="33"/>
      <c r="E23" s="33"/>
      <c r="F23" s="30"/>
      <c r="G23" s="30"/>
      <c r="H23" s="30"/>
      <c r="I23" s="30"/>
      <c r="J23" s="30"/>
      <c r="K23" s="30"/>
      <c r="L23" s="30"/>
      <c r="M23" s="30"/>
      <c r="N23" s="40"/>
    </row>
    <row r="24" spans="1:14" s="74" customFormat="1" ht="11.25">
      <c r="A24" s="274"/>
      <c r="B24" s="40" t="s">
        <v>64</v>
      </c>
      <c r="C24" s="30"/>
      <c r="D24" s="34">
        <v>2</v>
      </c>
      <c r="E24" s="34">
        <v>2</v>
      </c>
      <c r="F24" s="30"/>
      <c r="G24" s="30"/>
      <c r="H24" s="30"/>
      <c r="I24" s="30"/>
      <c r="J24" s="30"/>
      <c r="K24" s="30"/>
      <c r="L24" s="30"/>
      <c r="M24" s="30"/>
      <c r="N24" s="40"/>
    </row>
    <row r="25" spans="1:14" s="74" customFormat="1" ht="12.75" customHeight="1">
      <c r="A25" s="274"/>
      <c r="B25" s="40" t="s">
        <v>61</v>
      </c>
      <c r="C25" s="30"/>
      <c r="D25" s="34">
        <v>105</v>
      </c>
      <c r="E25" s="34">
        <v>105</v>
      </c>
      <c r="F25" s="30"/>
      <c r="G25" s="30"/>
      <c r="H25" s="30"/>
      <c r="I25" s="30"/>
      <c r="J25" s="30"/>
      <c r="K25" s="30"/>
      <c r="L25" s="30"/>
      <c r="M25" s="30"/>
      <c r="N25" s="40"/>
    </row>
    <row r="26" spans="1:14" s="74" customFormat="1" ht="12.75" customHeight="1">
      <c r="A26" s="274"/>
      <c r="B26" s="40" t="s">
        <v>62</v>
      </c>
      <c r="C26" s="30"/>
      <c r="D26" s="34">
        <v>8</v>
      </c>
      <c r="E26" s="34">
        <v>8</v>
      </c>
      <c r="F26" s="30"/>
      <c r="G26" s="30"/>
      <c r="H26" s="30"/>
      <c r="I26" s="30"/>
      <c r="J26" s="30"/>
      <c r="K26" s="30"/>
      <c r="L26" s="30"/>
      <c r="M26" s="30"/>
      <c r="N26" s="40"/>
    </row>
    <row r="27" spans="1:14" s="74" customFormat="1" ht="12.75" customHeight="1">
      <c r="A27" s="274"/>
      <c r="B27" s="40" t="s">
        <v>110</v>
      </c>
      <c r="C27" s="30"/>
      <c r="D27" s="33"/>
      <c r="E27" s="33"/>
      <c r="F27" s="30"/>
      <c r="G27" s="30"/>
      <c r="H27" s="30"/>
      <c r="I27" s="30"/>
      <c r="J27" s="30"/>
      <c r="K27" s="30"/>
      <c r="L27" s="30"/>
      <c r="M27" s="30"/>
      <c r="N27" s="40"/>
    </row>
    <row r="28" spans="1:14" s="74" customFormat="1" ht="11.25">
      <c r="A28" s="274"/>
      <c r="B28" s="40"/>
      <c r="C28" s="30"/>
      <c r="D28" s="33"/>
      <c r="E28" s="33"/>
      <c r="F28" s="30"/>
      <c r="G28" s="30"/>
      <c r="H28" s="30"/>
      <c r="I28" s="30"/>
      <c r="J28" s="30"/>
      <c r="K28" s="30"/>
      <c r="L28" s="30"/>
      <c r="M28" s="30"/>
      <c r="N28" s="40"/>
    </row>
    <row r="29" spans="1:14" s="74" customFormat="1" ht="21">
      <c r="A29" s="274"/>
      <c r="B29" s="77" t="s">
        <v>65</v>
      </c>
      <c r="C29" s="39">
        <v>30</v>
      </c>
      <c r="D29" s="34">
        <v>30</v>
      </c>
      <c r="E29" s="34">
        <v>30</v>
      </c>
      <c r="F29" s="29">
        <v>2.28</v>
      </c>
      <c r="G29" s="29">
        <v>0.24</v>
      </c>
      <c r="H29" s="29">
        <v>14.76</v>
      </c>
      <c r="I29" s="29">
        <v>70.5</v>
      </c>
      <c r="J29" s="29"/>
      <c r="K29" s="38"/>
      <c r="L29" s="29">
        <v>0</v>
      </c>
      <c r="M29" s="29"/>
      <c r="N29" s="59"/>
    </row>
    <row r="30" spans="1:14" s="74" customFormat="1" ht="11.25">
      <c r="A30" s="274"/>
      <c r="B30" s="57"/>
      <c r="C30" s="30"/>
      <c r="D30" s="34"/>
      <c r="E30" s="34"/>
      <c r="F30" s="30"/>
      <c r="G30" s="30"/>
      <c r="H30" s="30"/>
      <c r="I30" s="30"/>
      <c r="J30" s="30"/>
      <c r="K30" s="30"/>
      <c r="L30" s="30"/>
      <c r="M30" s="30"/>
      <c r="N30" s="40"/>
    </row>
    <row r="31" spans="1:14" s="74" customFormat="1" ht="11.25">
      <c r="A31" s="274"/>
      <c r="B31" s="40" t="s">
        <v>105</v>
      </c>
      <c r="C31" s="30">
        <v>8</v>
      </c>
      <c r="D31" s="33">
        <v>8.6</v>
      </c>
      <c r="E31" s="33">
        <v>8</v>
      </c>
      <c r="F31" s="30">
        <v>2.1</v>
      </c>
      <c r="G31" s="30">
        <v>2.13</v>
      </c>
      <c r="H31" s="30">
        <v>0</v>
      </c>
      <c r="I31" s="30">
        <v>28</v>
      </c>
      <c r="J31" s="30"/>
      <c r="K31" s="30"/>
      <c r="L31" s="30">
        <v>0.06</v>
      </c>
      <c r="M31" s="30"/>
      <c r="N31" s="40"/>
    </row>
    <row r="32" spans="1:14" s="74" customFormat="1" ht="11.25">
      <c r="A32" s="274"/>
      <c r="B32" s="77"/>
      <c r="C32" s="39"/>
      <c r="D32" s="33"/>
      <c r="E32" s="33"/>
      <c r="F32" s="30"/>
      <c r="G32" s="30"/>
      <c r="H32" s="30"/>
      <c r="I32" s="30"/>
      <c r="J32" s="30"/>
      <c r="K32" s="30"/>
      <c r="L32" s="30"/>
      <c r="M32" s="30"/>
      <c r="N32" s="40"/>
    </row>
    <row r="33" spans="1:14" s="74" customFormat="1" ht="12" thickBot="1">
      <c r="A33" s="206"/>
      <c r="B33" s="144"/>
      <c r="C33" s="116"/>
      <c r="D33" s="186"/>
      <c r="E33" s="186"/>
      <c r="F33" s="247"/>
      <c r="G33" s="247"/>
      <c r="H33" s="247"/>
      <c r="I33" s="247"/>
      <c r="J33" s="247"/>
      <c r="K33" s="247"/>
      <c r="L33" s="247"/>
      <c r="M33" s="247"/>
      <c r="N33" s="261"/>
    </row>
    <row r="34" spans="1:14" s="74" customFormat="1" ht="12" thickBot="1">
      <c r="A34" s="275"/>
      <c r="B34" s="390" t="s">
        <v>66</v>
      </c>
      <c r="C34" s="334">
        <v>0.03</v>
      </c>
      <c r="D34" s="241"/>
      <c r="E34" s="241"/>
      <c r="F34" s="237">
        <f>SUM(F35)</f>
        <v>0.49</v>
      </c>
      <c r="G34" s="237">
        <f aca="true" t="shared" si="1" ref="G34:L34">SUM(G35)</f>
        <v>0.49</v>
      </c>
      <c r="H34" s="237">
        <f t="shared" si="1"/>
        <v>12.05</v>
      </c>
      <c r="I34" s="237">
        <f t="shared" si="1"/>
        <v>57.81</v>
      </c>
      <c r="J34" s="237"/>
      <c r="K34" s="237"/>
      <c r="L34" s="237">
        <f t="shared" si="1"/>
        <v>12.3</v>
      </c>
      <c r="M34" s="237"/>
      <c r="N34" s="259"/>
    </row>
    <row r="35" spans="1:14" s="74" customFormat="1" ht="21">
      <c r="A35" s="207"/>
      <c r="B35" s="305" t="s">
        <v>142</v>
      </c>
      <c r="C35" s="115">
        <v>123</v>
      </c>
      <c r="D35" s="113">
        <v>140</v>
      </c>
      <c r="E35" s="238">
        <v>123</v>
      </c>
      <c r="F35" s="115">
        <v>0.49</v>
      </c>
      <c r="G35" s="91">
        <v>0.49</v>
      </c>
      <c r="H35" s="91">
        <v>12.05</v>
      </c>
      <c r="I35" s="91">
        <v>57.81</v>
      </c>
      <c r="J35" s="91"/>
      <c r="K35" s="38"/>
      <c r="L35" s="91">
        <v>12.3</v>
      </c>
      <c r="M35" s="91"/>
      <c r="N35" s="145"/>
    </row>
    <row r="36" spans="1:14" s="74" customFormat="1" ht="12" thickBot="1">
      <c r="A36" s="274"/>
      <c r="B36" s="40"/>
      <c r="C36" s="30"/>
      <c r="D36" s="33"/>
      <c r="E36" s="33"/>
      <c r="F36" s="30"/>
      <c r="G36" s="30"/>
      <c r="H36" s="30"/>
      <c r="I36" s="30"/>
      <c r="J36" s="30"/>
      <c r="K36" s="30"/>
      <c r="L36" s="30"/>
      <c r="M36" s="30"/>
      <c r="N36" s="40"/>
    </row>
    <row r="37" spans="1:14" s="74" customFormat="1" ht="12" thickBot="1">
      <c r="A37" s="275"/>
      <c r="B37" s="390" t="s">
        <v>107</v>
      </c>
      <c r="C37" s="334">
        <v>0.39</v>
      </c>
      <c r="D37" s="241"/>
      <c r="E37" s="241"/>
      <c r="F37" s="237">
        <f>SUM(F38:F78)</f>
        <v>29.009999999999998</v>
      </c>
      <c r="G37" s="237">
        <f aca="true" t="shared" si="2" ref="G37:L37">SUM(G38:G78)</f>
        <v>24.590000000000003</v>
      </c>
      <c r="H37" s="237">
        <f t="shared" si="2"/>
        <v>157.18000000000004</v>
      </c>
      <c r="I37" s="237">
        <f t="shared" si="2"/>
        <v>929.1700000000001</v>
      </c>
      <c r="J37" s="237"/>
      <c r="K37" s="237"/>
      <c r="L37" s="237">
        <f t="shared" si="2"/>
        <v>25.19</v>
      </c>
      <c r="M37" s="237"/>
      <c r="N37" s="259"/>
    </row>
    <row r="38" spans="1:14" s="74" customFormat="1" ht="21">
      <c r="A38" s="207">
        <v>15</v>
      </c>
      <c r="B38" s="305" t="s">
        <v>186</v>
      </c>
      <c r="C38" s="91">
        <v>40</v>
      </c>
      <c r="D38" s="113"/>
      <c r="E38" s="113"/>
      <c r="F38" s="91">
        <v>0.7</v>
      </c>
      <c r="G38" s="91">
        <v>2.04</v>
      </c>
      <c r="H38" s="91">
        <v>3.82</v>
      </c>
      <c r="I38" s="91">
        <v>36.27</v>
      </c>
      <c r="J38" s="91"/>
      <c r="K38" s="91"/>
      <c r="L38" s="91">
        <v>5.8</v>
      </c>
      <c r="M38" s="91"/>
      <c r="N38" s="145"/>
    </row>
    <row r="39" spans="1:14" s="74" customFormat="1" ht="11.25">
      <c r="A39" s="274"/>
      <c r="B39" s="40" t="s">
        <v>75</v>
      </c>
      <c r="C39" s="30"/>
      <c r="D39" s="33">
        <v>50</v>
      </c>
      <c r="E39" s="33">
        <v>40</v>
      </c>
      <c r="F39" s="30"/>
      <c r="G39" s="30"/>
      <c r="H39" s="30"/>
      <c r="I39" s="30"/>
      <c r="J39" s="30"/>
      <c r="K39" s="30"/>
      <c r="L39" s="30"/>
      <c r="M39" s="30"/>
      <c r="N39" s="40"/>
    </row>
    <row r="40" spans="1:14" s="74" customFormat="1" ht="11.25">
      <c r="A40" s="274"/>
      <c r="B40" s="40" t="s">
        <v>135</v>
      </c>
      <c r="C40" s="30"/>
      <c r="D40" s="33">
        <v>1.6</v>
      </c>
      <c r="E40" s="33">
        <v>1</v>
      </c>
      <c r="F40" s="30"/>
      <c r="G40" s="30"/>
      <c r="H40" s="30"/>
      <c r="I40" s="30"/>
      <c r="J40" s="30"/>
      <c r="K40" s="30"/>
      <c r="L40" s="30"/>
      <c r="M40" s="30"/>
      <c r="N40" s="40"/>
    </row>
    <row r="41" spans="1:14" s="74" customFormat="1" ht="11.25">
      <c r="A41" s="274"/>
      <c r="B41" s="40" t="s">
        <v>74</v>
      </c>
      <c r="C41" s="66"/>
      <c r="D41" s="33">
        <v>2</v>
      </c>
      <c r="E41" s="33">
        <v>2</v>
      </c>
      <c r="F41" s="30"/>
      <c r="G41" s="30"/>
      <c r="H41" s="30"/>
      <c r="I41" s="30"/>
      <c r="J41" s="30"/>
      <c r="K41" s="30"/>
      <c r="L41" s="30"/>
      <c r="M41" s="30"/>
      <c r="N41" s="40"/>
    </row>
    <row r="42" spans="1:14" s="74" customFormat="1" ht="11.25">
      <c r="A42" s="274"/>
      <c r="B42" s="40"/>
      <c r="C42" s="30"/>
      <c r="D42" s="33"/>
      <c r="E42" s="33"/>
      <c r="F42" s="30"/>
      <c r="G42" s="30"/>
      <c r="H42" s="30"/>
      <c r="I42" s="30"/>
      <c r="J42" s="30"/>
      <c r="K42" s="30"/>
      <c r="L42" s="30"/>
      <c r="M42" s="30"/>
      <c r="N42" s="40"/>
    </row>
    <row r="43" spans="1:14" s="74" customFormat="1" ht="11.25">
      <c r="A43" s="274">
        <v>55</v>
      </c>
      <c r="B43" s="53" t="s">
        <v>213</v>
      </c>
      <c r="C43" s="30">
        <v>200</v>
      </c>
      <c r="D43" s="33"/>
      <c r="E43" s="33"/>
      <c r="F43" s="30">
        <v>6.96</v>
      </c>
      <c r="G43" s="30">
        <v>7.53</v>
      </c>
      <c r="H43" s="30">
        <v>41.17</v>
      </c>
      <c r="I43" s="30">
        <v>251.56</v>
      </c>
      <c r="J43" s="30"/>
      <c r="K43" s="30"/>
      <c r="L43" s="30">
        <v>5.21</v>
      </c>
      <c r="M43" s="30"/>
      <c r="N43" s="40"/>
    </row>
    <row r="44" spans="1:14" s="74" customFormat="1" ht="11.25">
      <c r="A44" s="274"/>
      <c r="B44" s="74" t="s">
        <v>93</v>
      </c>
      <c r="C44" s="30"/>
      <c r="D44" s="33">
        <v>20</v>
      </c>
      <c r="E44" s="33">
        <v>15</v>
      </c>
      <c r="F44" s="30"/>
      <c r="G44" s="30"/>
      <c r="H44" s="30"/>
      <c r="I44" s="30"/>
      <c r="J44" s="30"/>
      <c r="K44" s="30"/>
      <c r="L44" s="30"/>
      <c r="M44" s="30"/>
      <c r="N44" s="40"/>
    </row>
    <row r="45" spans="1:14" s="74" customFormat="1" ht="11.25">
      <c r="A45" s="274"/>
      <c r="B45" s="40" t="s">
        <v>214</v>
      </c>
      <c r="C45" s="30"/>
      <c r="D45" s="33">
        <v>5</v>
      </c>
      <c r="E45" s="33">
        <v>5</v>
      </c>
      <c r="F45" s="30"/>
      <c r="G45" s="30"/>
      <c r="H45" s="30"/>
      <c r="I45" s="30"/>
      <c r="J45" s="30"/>
      <c r="K45" s="30"/>
      <c r="L45" s="30"/>
      <c r="M45" s="30"/>
      <c r="N45" s="40"/>
    </row>
    <row r="46" spans="1:14" s="74" customFormat="1" ht="11.25">
      <c r="A46" s="274"/>
      <c r="B46" s="40" t="s">
        <v>211</v>
      </c>
      <c r="C46" s="30"/>
      <c r="D46" s="33">
        <v>15</v>
      </c>
      <c r="E46" s="33">
        <v>11</v>
      </c>
      <c r="F46" s="30"/>
      <c r="G46" s="30"/>
      <c r="H46" s="30"/>
      <c r="I46" s="30"/>
      <c r="J46" s="30"/>
      <c r="K46" s="30"/>
      <c r="L46" s="30"/>
      <c r="M46" s="30"/>
      <c r="N46" s="40"/>
    </row>
    <row r="47" spans="1:14" s="74" customFormat="1" ht="11.25">
      <c r="A47" s="274"/>
      <c r="B47" s="40" t="s">
        <v>97</v>
      </c>
      <c r="C47" s="30"/>
      <c r="D47" s="33">
        <v>16</v>
      </c>
      <c r="E47" s="33">
        <v>12</v>
      </c>
      <c r="F47" s="30"/>
      <c r="G47" s="30"/>
      <c r="H47" s="30"/>
      <c r="I47" s="30"/>
      <c r="J47" s="30"/>
      <c r="K47" s="30"/>
      <c r="L47" s="30"/>
      <c r="M47" s="30"/>
      <c r="N47" s="40"/>
    </row>
    <row r="48" spans="1:14" s="74" customFormat="1" ht="11.25">
      <c r="A48" s="274"/>
      <c r="B48" s="56" t="s">
        <v>76</v>
      </c>
      <c r="C48" s="30"/>
      <c r="D48" s="33">
        <v>3</v>
      </c>
      <c r="E48" s="33">
        <v>3</v>
      </c>
      <c r="F48" s="30"/>
      <c r="G48" s="30"/>
      <c r="H48" s="30"/>
      <c r="I48" s="30"/>
      <c r="J48" s="30"/>
      <c r="K48" s="30"/>
      <c r="L48" s="30"/>
      <c r="M48" s="30"/>
      <c r="N48" s="40"/>
    </row>
    <row r="49" spans="1:14" s="74" customFormat="1" ht="11.25">
      <c r="A49" s="274"/>
      <c r="B49" s="80" t="s">
        <v>74</v>
      </c>
      <c r="C49" s="30"/>
      <c r="D49" s="33">
        <v>2</v>
      </c>
      <c r="E49" s="33">
        <v>2</v>
      </c>
      <c r="F49" s="30"/>
      <c r="G49" s="30"/>
      <c r="H49" s="30"/>
      <c r="I49" s="30"/>
      <c r="J49" s="30"/>
      <c r="K49" s="30"/>
      <c r="L49" s="30"/>
      <c r="M49" s="30"/>
      <c r="N49" s="40"/>
    </row>
    <row r="50" spans="1:14" s="74" customFormat="1" ht="11.25">
      <c r="A50" s="327"/>
      <c r="B50" s="56" t="s">
        <v>99</v>
      </c>
      <c r="C50" s="44"/>
      <c r="D50" s="35"/>
      <c r="E50" s="35"/>
      <c r="F50" s="44"/>
      <c r="G50" s="44"/>
      <c r="H50" s="44"/>
      <c r="I50" s="44"/>
      <c r="J50" s="44"/>
      <c r="K50" s="44"/>
      <c r="L50" s="44"/>
      <c r="M50" s="44"/>
      <c r="N50" s="56"/>
    </row>
    <row r="51" spans="1:14" s="74" customFormat="1" ht="11.25">
      <c r="A51" s="327"/>
      <c r="B51" s="56" t="s">
        <v>91</v>
      </c>
      <c r="C51" s="102"/>
      <c r="D51" s="35"/>
      <c r="E51" s="35"/>
      <c r="F51" s="44"/>
      <c r="G51" s="44"/>
      <c r="H51" s="44"/>
      <c r="I51" s="44"/>
      <c r="J51" s="44"/>
      <c r="K51" s="44"/>
      <c r="L51" s="44"/>
      <c r="M51" s="44"/>
      <c r="N51" s="56"/>
    </row>
    <row r="52" spans="1:14" s="74" customFormat="1" ht="11.25">
      <c r="A52" s="327"/>
      <c r="B52" s="56" t="s">
        <v>69</v>
      </c>
      <c r="C52" s="102"/>
      <c r="D52" s="35"/>
      <c r="E52" s="35"/>
      <c r="F52" s="44"/>
      <c r="G52" s="44"/>
      <c r="H52" s="44"/>
      <c r="I52" s="44"/>
      <c r="J52" s="44"/>
      <c r="K52" s="44"/>
      <c r="L52" s="44"/>
      <c r="M52" s="44"/>
      <c r="N52" s="56"/>
    </row>
    <row r="53" spans="1:14" s="74" customFormat="1" ht="11.25">
      <c r="A53" s="274"/>
      <c r="B53" s="40" t="s">
        <v>70</v>
      </c>
      <c r="C53" s="32"/>
      <c r="D53" s="33">
        <v>78</v>
      </c>
      <c r="E53" s="33">
        <v>50</v>
      </c>
      <c r="F53" s="30"/>
      <c r="G53" s="30"/>
      <c r="H53" s="39"/>
      <c r="I53" s="39"/>
      <c r="J53" s="30"/>
      <c r="K53" s="30"/>
      <c r="L53" s="30"/>
      <c r="M53" s="30"/>
      <c r="N53" s="40"/>
    </row>
    <row r="54" spans="1:14" s="74" customFormat="1" ht="11.25">
      <c r="A54" s="274"/>
      <c r="B54" s="40" t="s">
        <v>71</v>
      </c>
      <c r="C54" s="32"/>
      <c r="D54" s="33"/>
      <c r="E54" s="33"/>
      <c r="F54" s="30"/>
      <c r="G54" s="30"/>
      <c r="H54" s="34"/>
      <c r="I54" s="64"/>
      <c r="J54" s="30"/>
      <c r="K54" s="30"/>
      <c r="L54" s="30"/>
      <c r="M54" s="30"/>
      <c r="N54" s="40"/>
    </row>
    <row r="55" spans="1:14" s="99" customFormat="1" ht="11.25">
      <c r="A55" s="274"/>
      <c r="B55" s="56" t="s">
        <v>35</v>
      </c>
      <c r="C55" s="30"/>
      <c r="D55" s="33">
        <v>0.5</v>
      </c>
      <c r="E55" s="33">
        <v>0.5</v>
      </c>
      <c r="F55" s="30"/>
      <c r="G55" s="30"/>
      <c r="H55" s="34"/>
      <c r="I55" s="64"/>
      <c r="J55" s="30"/>
      <c r="K55" s="30"/>
      <c r="L55" s="30"/>
      <c r="M55" s="30"/>
      <c r="N55" s="40"/>
    </row>
    <row r="56" spans="1:14" s="99" customFormat="1" ht="11.25">
      <c r="A56" s="274"/>
      <c r="B56" s="56"/>
      <c r="C56" s="30"/>
      <c r="D56" s="33"/>
      <c r="E56" s="33"/>
      <c r="F56" s="30"/>
      <c r="G56" s="30"/>
      <c r="H56" s="34"/>
      <c r="I56" s="64"/>
      <c r="J56" s="30"/>
      <c r="K56" s="30"/>
      <c r="L56" s="30"/>
      <c r="M56" s="30"/>
      <c r="N56" s="40"/>
    </row>
    <row r="57" spans="1:14" s="99" customFormat="1" ht="11.25">
      <c r="A57" s="327">
        <v>133</v>
      </c>
      <c r="B57" s="101" t="s">
        <v>160</v>
      </c>
      <c r="C57" s="161">
        <v>140</v>
      </c>
      <c r="E57" s="35"/>
      <c r="F57" s="44">
        <v>8.75</v>
      </c>
      <c r="G57" s="44">
        <v>4.5</v>
      </c>
      <c r="H57" s="44">
        <v>89.1</v>
      </c>
      <c r="I57" s="44">
        <v>433.81</v>
      </c>
      <c r="J57" s="44"/>
      <c r="K57" s="44"/>
      <c r="L57" s="44">
        <v>8.88</v>
      </c>
      <c r="M57" s="44"/>
      <c r="N57" s="56"/>
    </row>
    <row r="58" spans="1:14" s="74" customFormat="1" ht="11.25">
      <c r="A58" s="327"/>
      <c r="B58" s="56" t="s">
        <v>99</v>
      </c>
      <c r="C58" s="44"/>
      <c r="D58" s="35"/>
      <c r="E58" s="35"/>
      <c r="F58" s="44"/>
      <c r="G58" s="44"/>
      <c r="H58" s="44"/>
      <c r="I58" s="44"/>
      <c r="J58" s="44"/>
      <c r="K58" s="44"/>
      <c r="L58" s="44"/>
      <c r="M58" s="44"/>
      <c r="N58" s="56"/>
    </row>
    <row r="59" spans="1:14" s="74" customFormat="1" ht="11.25">
      <c r="A59" s="274"/>
      <c r="B59" s="40" t="s">
        <v>91</v>
      </c>
      <c r="C59" s="102"/>
      <c r="D59" s="33"/>
      <c r="E59" s="33"/>
      <c r="F59" s="30"/>
      <c r="G59" s="30"/>
      <c r="H59" s="30"/>
      <c r="I59" s="30"/>
      <c r="J59" s="30"/>
      <c r="K59" s="30"/>
      <c r="L59" s="30"/>
      <c r="M59" s="30"/>
      <c r="N59" s="40"/>
    </row>
    <row r="60" spans="1:14" s="74" customFormat="1" ht="11.25">
      <c r="A60" s="274"/>
      <c r="B60" s="40" t="s">
        <v>69</v>
      </c>
      <c r="C60" s="102"/>
      <c r="D60" s="33"/>
      <c r="E60" s="33"/>
      <c r="F60" s="30"/>
      <c r="G60" s="30"/>
      <c r="H60" s="30"/>
      <c r="I60" s="30"/>
      <c r="J60" s="30"/>
      <c r="K60" s="30"/>
      <c r="L60" s="30"/>
      <c r="M60" s="30"/>
      <c r="N60" s="40"/>
    </row>
    <row r="61" spans="1:14" s="74" customFormat="1" ht="11.25">
      <c r="A61" s="274"/>
      <c r="B61" s="40" t="s">
        <v>70</v>
      </c>
      <c r="C61" s="32"/>
      <c r="D61" s="33">
        <v>190</v>
      </c>
      <c r="E61" s="33">
        <v>123</v>
      </c>
      <c r="F61" s="30"/>
      <c r="G61" s="30"/>
      <c r="H61" s="30"/>
      <c r="I61" s="30"/>
      <c r="J61" s="30"/>
      <c r="K61" s="30"/>
      <c r="L61" s="30"/>
      <c r="M61" s="30"/>
      <c r="N61" s="40"/>
    </row>
    <row r="62" spans="1:14" s="99" customFormat="1" ht="11.25">
      <c r="A62" s="274"/>
      <c r="B62" s="40" t="s">
        <v>71</v>
      </c>
      <c r="C62" s="32"/>
      <c r="D62" s="33"/>
      <c r="E62" s="33"/>
      <c r="F62" s="30"/>
      <c r="G62" s="30"/>
      <c r="H62" s="30"/>
      <c r="I62" s="30"/>
      <c r="J62" s="30"/>
      <c r="K62" s="30"/>
      <c r="L62" s="30"/>
      <c r="M62" s="30"/>
      <c r="N62" s="40"/>
    </row>
    <row r="63" spans="1:14" s="99" customFormat="1" ht="11.25">
      <c r="A63" s="274"/>
      <c r="B63" s="40" t="s">
        <v>61</v>
      </c>
      <c r="C63" s="30"/>
      <c r="D63" s="33">
        <v>20</v>
      </c>
      <c r="E63" s="33">
        <v>20</v>
      </c>
      <c r="F63" s="30"/>
      <c r="G63" s="30"/>
      <c r="H63" s="30"/>
      <c r="I63" s="30"/>
      <c r="J63" s="30"/>
      <c r="K63" s="30"/>
      <c r="L63" s="30"/>
      <c r="M63" s="30"/>
      <c r="N63" s="40"/>
    </row>
    <row r="64" spans="1:14" s="74" customFormat="1" ht="11.25">
      <c r="A64" s="274"/>
      <c r="B64" s="40" t="s">
        <v>76</v>
      </c>
      <c r="C64" s="30"/>
      <c r="D64" s="33">
        <v>5</v>
      </c>
      <c r="E64" s="33">
        <v>5</v>
      </c>
      <c r="F64" s="30"/>
      <c r="G64" s="30"/>
      <c r="H64" s="30"/>
      <c r="I64" s="30"/>
      <c r="J64" s="30"/>
      <c r="K64" s="30"/>
      <c r="L64" s="30"/>
      <c r="M64" s="30"/>
      <c r="N64" s="40"/>
    </row>
    <row r="65" spans="1:14" s="74" customFormat="1" ht="11.25">
      <c r="A65" s="274"/>
      <c r="B65" s="40"/>
      <c r="C65" s="30"/>
      <c r="D65" s="33"/>
      <c r="E65" s="33"/>
      <c r="F65" s="30"/>
      <c r="G65" s="30"/>
      <c r="H65" s="30"/>
      <c r="I65" s="30"/>
      <c r="J65" s="30"/>
      <c r="K65" s="30"/>
      <c r="L65" s="30"/>
      <c r="M65" s="30"/>
      <c r="N65" s="40"/>
    </row>
    <row r="66" spans="1:14" s="74" customFormat="1" ht="11.25">
      <c r="A66" s="274">
        <v>96</v>
      </c>
      <c r="B66" s="53" t="s">
        <v>215</v>
      </c>
      <c r="C66" s="30">
        <v>60</v>
      </c>
      <c r="D66" s="33"/>
      <c r="E66" s="33"/>
      <c r="F66" s="30">
        <v>10.2</v>
      </c>
      <c r="G66" s="30">
        <v>10.24</v>
      </c>
      <c r="H66" s="30">
        <v>3.83</v>
      </c>
      <c r="I66" s="30">
        <v>146.23</v>
      </c>
      <c r="J66" s="30"/>
      <c r="K66" s="30"/>
      <c r="L66" s="30">
        <v>1.3</v>
      </c>
      <c r="M66" s="30"/>
      <c r="N66" s="40"/>
    </row>
    <row r="67" spans="1:14" s="74" customFormat="1" ht="11.25">
      <c r="A67" s="274"/>
      <c r="B67" s="40" t="s">
        <v>93</v>
      </c>
      <c r="C67" s="30"/>
      <c r="D67" s="33">
        <v>60</v>
      </c>
      <c r="E67" s="33">
        <v>44</v>
      </c>
      <c r="F67" s="30"/>
      <c r="G67" s="30"/>
      <c r="H67" s="30"/>
      <c r="I67" s="30"/>
      <c r="J67" s="30"/>
      <c r="K67" s="30"/>
      <c r="L67" s="30"/>
      <c r="M67" s="30"/>
      <c r="N67" s="40"/>
    </row>
    <row r="68" spans="1:14" s="74" customFormat="1" ht="11.25">
      <c r="A68" s="274"/>
      <c r="B68" s="40" t="s">
        <v>211</v>
      </c>
      <c r="C68" s="30"/>
      <c r="D68" s="33">
        <v>17</v>
      </c>
      <c r="E68" s="33">
        <v>13</v>
      </c>
      <c r="F68" s="30"/>
      <c r="G68" s="30"/>
      <c r="H68" s="30"/>
      <c r="I68" s="30"/>
      <c r="J68" s="30"/>
      <c r="K68" s="30"/>
      <c r="L68" s="30"/>
      <c r="M68" s="30"/>
      <c r="N68" s="40"/>
    </row>
    <row r="69" spans="1:14" s="74" customFormat="1" ht="11.25">
      <c r="A69" s="274"/>
      <c r="B69" s="40" t="s">
        <v>176</v>
      </c>
      <c r="C69" s="30"/>
      <c r="D69" s="33">
        <v>10</v>
      </c>
      <c r="E69" s="33">
        <v>10</v>
      </c>
      <c r="F69" s="30"/>
      <c r="G69" s="30"/>
      <c r="H69" s="30"/>
      <c r="I69" s="30"/>
      <c r="J69" s="30"/>
      <c r="K69" s="30"/>
      <c r="L69" s="30"/>
      <c r="M69" s="30"/>
      <c r="N69" s="40"/>
    </row>
    <row r="70" spans="1:14" s="74" customFormat="1" ht="11.25">
      <c r="A70" s="274"/>
      <c r="B70" s="40" t="s">
        <v>82</v>
      </c>
      <c r="C70" s="30"/>
      <c r="D70" s="33" t="s">
        <v>189</v>
      </c>
      <c r="E70" s="33">
        <v>10</v>
      </c>
      <c r="F70" s="30"/>
      <c r="G70" s="30"/>
      <c r="H70" s="30"/>
      <c r="I70" s="30"/>
      <c r="J70" s="30"/>
      <c r="K70" s="30"/>
      <c r="L70" s="30"/>
      <c r="M70" s="30"/>
      <c r="N70" s="40"/>
    </row>
    <row r="71" spans="1:14" s="74" customFormat="1" ht="11.25">
      <c r="A71" s="274"/>
      <c r="B71" s="40" t="s">
        <v>74</v>
      </c>
      <c r="C71" s="30"/>
      <c r="D71" s="33">
        <v>2</v>
      </c>
      <c r="E71" s="33">
        <v>2</v>
      </c>
      <c r="F71" s="30"/>
      <c r="G71" s="30"/>
      <c r="H71" s="30"/>
      <c r="I71" s="30"/>
      <c r="J71" s="30"/>
      <c r="K71" s="30"/>
      <c r="L71" s="30"/>
      <c r="M71" s="30"/>
      <c r="N71" s="40"/>
    </row>
    <row r="72" spans="1:14" s="74" customFormat="1" ht="11.25">
      <c r="A72" s="274"/>
      <c r="B72" s="40" t="s">
        <v>35</v>
      </c>
      <c r="C72" s="30"/>
      <c r="D72" s="33">
        <v>0.5</v>
      </c>
      <c r="E72" s="33">
        <v>0.5</v>
      </c>
      <c r="F72" s="30"/>
      <c r="G72" s="30"/>
      <c r="H72" s="30"/>
      <c r="I72" s="30"/>
      <c r="J72" s="30"/>
      <c r="K72" s="30"/>
      <c r="L72" s="30"/>
      <c r="M72" s="30"/>
      <c r="N72" s="40"/>
    </row>
    <row r="73" spans="1:14" s="74" customFormat="1" ht="12.75" customHeight="1">
      <c r="A73" s="274"/>
      <c r="B73" s="40"/>
      <c r="C73" s="30"/>
      <c r="D73" s="33"/>
      <c r="E73" s="33"/>
      <c r="F73" s="30"/>
      <c r="G73" s="30"/>
      <c r="H73" s="30"/>
      <c r="I73" s="30"/>
      <c r="J73" s="30"/>
      <c r="K73" s="30"/>
      <c r="L73" s="30"/>
      <c r="M73" s="30"/>
      <c r="N73" s="40"/>
    </row>
    <row r="74" spans="1:14" s="74" customFormat="1" ht="12.75" customHeight="1">
      <c r="A74" s="274">
        <v>8</v>
      </c>
      <c r="B74" s="77" t="s">
        <v>216</v>
      </c>
      <c r="C74" s="30">
        <v>180</v>
      </c>
      <c r="D74" s="33"/>
      <c r="E74" s="33"/>
      <c r="F74" s="30">
        <v>0.16</v>
      </c>
      <c r="G74" s="30">
        <v>0.16</v>
      </c>
      <c r="H74" s="30">
        <v>13.9</v>
      </c>
      <c r="I74" s="30">
        <v>38.7</v>
      </c>
      <c r="J74" s="30"/>
      <c r="K74" s="30"/>
      <c r="L74" s="30">
        <v>4</v>
      </c>
      <c r="M74" s="30"/>
      <c r="N74" s="40"/>
    </row>
    <row r="75" spans="1:14" s="74" customFormat="1" ht="12.75" customHeight="1">
      <c r="A75" s="274"/>
      <c r="B75" s="40" t="s">
        <v>83</v>
      </c>
      <c r="C75" s="30"/>
      <c r="D75" s="33">
        <v>45</v>
      </c>
      <c r="E75" s="33">
        <v>40</v>
      </c>
      <c r="F75" s="30"/>
      <c r="G75" s="30"/>
      <c r="H75" s="30"/>
      <c r="I75" s="30"/>
      <c r="J75" s="30"/>
      <c r="K75" s="30"/>
      <c r="L75" s="30"/>
      <c r="M75" s="30"/>
      <c r="N75" s="40"/>
    </row>
    <row r="76" spans="1:14" s="74" customFormat="1" ht="11.25">
      <c r="A76" s="274"/>
      <c r="B76" s="40" t="s">
        <v>62</v>
      </c>
      <c r="C76" s="30"/>
      <c r="D76" s="33">
        <v>10</v>
      </c>
      <c r="E76" s="33">
        <v>10</v>
      </c>
      <c r="F76" s="30"/>
      <c r="G76" s="30"/>
      <c r="H76" s="30"/>
      <c r="I76" s="30"/>
      <c r="J76" s="30"/>
      <c r="K76" s="30"/>
      <c r="L76" s="30"/>
      <c r="M76" s="30"/>
      <c r="N76" s="40"/>
    </row>
    <row r="77" spans="1:14" s="74" customFormat="1" ht="11.25">
      <c r="A77" s="274"/>
      <c r="B77" s="40"/>
      <c r="C77" s="30"/>
      <c r="D77" s="33"/>
      <c r="E77" s="33"/>
      <c r="F77" s="30"/>
      <c r="G77" s="30"/>
      <c r="H77" s="30"/>
      <c r="I77" s="30"/>
      <c r="J77" s="30"/>
      <c r="K77" s="30"/>
      <c r="L77" s="30"/>
      <c r="M77" s="30"/>
      <c r="N77" s="40"/>
    </row>
    <row r="78" spans="1:14" s="74" customFormat="1" ht="21">
      <c r="A78" s="274"/>
      <c r="B78" s="77" t="s">
        <v>79</v>
      </c>
      <c r="C78" s="30">
        <v>40</v>
      </c>
      <c r="D78" s="33">
        <v>40</v>
      </c>
      <c r="E78" s="33">
        <v>40</v>
      </c>
      <c r="F78" s="30">
        <v>2.24</v>
      </c>
      <c r="G78" s="30">
        <v>0.12</v>
      </c>
      <c r="H78" s="30">
        <v>5.36</v>
      </c>
      <c r="I78" s="30">
        <v>22.6</v>
      </c>
      <c r="J78" s="30"/>
      <c r="K78" s="30"/>
      <c r="L78" s="30">
        <v>0</v>
      </c>
      <c r="M78" s="30"/>
      <c r="N78" s="40"/>
    </row>
    <row r="79" spans="1:14" s="74" customFormat="1" ht="12" thickBot="1">
      <c r="A79" s="274"/>
      <c r="B79" s="57"/>
      <c r="C79" s="39"/>
      <c r="D79" s="33"/>
      <c r="E79" s="33"/>
      <c r="F79" s="30"/>
      <c r="G79" s="30"/>
      <c r="H79" s="30"/>
      <c r="I79" s="30"/>
      <c r="J79" s="30"/>
      <c r="K79" s="30"/>
      <c r="L79" s="30"/>
      <c r="M79" s="30"/>
      <c r="N79" s="40"/>
    </row>
    <row r="80" spans="1:14" s="74" customFormat="1" ht="12" thickBot="1">
      <c r="A80" s="275"/>
      <c r="B80" s="390" t="s">
        <v>80</v>
      </c>
      <c r="C80" s="334">
        <v>0.12</v>
      </c>
      <c r="D80" s="303"/>
      <c r="E80" s="303"/>
      <c r="F80" s="237">
        <f>SUM(F81:F90)</f>
        <v>4.2</v>
      </c>
      <c r="G80" s="237">
        <f aca="true" t="shared" si="3" ref="G80:L80">SUM(G81:G90)</f>
        <v>6.62</v>
      </c>
      <c r="H80" s="237">
        <f t="shared" si="3"/>
        <v>17.71</v>
      </c>
      <c r="I80" s="237">
        <f t="shared" si="3"/>
        <v>148.44</v>
      </c>
      <c r="J80" s="237"/>
      <c r="K80" s="237"/>
      <c r="L80" s="237">
        <f t="shared" si="3"/>
        <v>3.2</v>
      </c>
      <c r="M80" s="237"/>
      <c r="N80" s="308"/>
    </row>
    <row r="81" spans="1:14" s="74" customFormat="1" ht="21">
      <c r="A81" s="324">
        <v>145</v>
      </c>
      <c r="B81" s="307" t="s">
        <v>217</v>
      </c>
      <c r="C81" s="199">
        <v>60</v>
      </c>
      <c r="D81" s="202"/>
      <c r="E81" s="202"/>
      <c r="F81" s="199">
        <v>1.8</v>
      </c>
      <c r="G81" s="199">
        <v>4.12</v>
      </c>
      <c r="H81" s="199">
        <v>8.61</v>
      </c>
      <c r="I81" s="199">
        <v>79.44</v>
      </c>
      <c r="J81" s="199"/>
      <c r="K81" s="199"/>
      <c r="L81" s="199">
        <v>3.2</v>
      </c>
      <c r="M81" s="199"/>
      <c r="N81" s="306"/>
    </row>
    <row r="82" spans="1:14" s="74" customFormat="1" ht="11.25">
      <c r="A82" s="327"/>
      <c r="B82" s="56" t="s">
        <v>139</v>
      </c>
      <c r="C82" s="44"/>
      <c r="D82" s="35">
        <v>80</v>
      </c>
      <c r="E82" s="35">
        <v>64</v>
      </c>
      <c r="F82" s="44"/>
      <c r="G82" s="44"/>
      <c r="H82" s="44"/>
      <c r="I82" s="44"/>
      <c r="J82" s="44"/>
      <c r="K82" s="44"/>
      <c r="L82" s="44"/>
      <c r="M82" s="44"/>
      <c r="N82" s="56"/>
    </row>
    <row r="83" spans="1:14" s="74" customFormat="1" ht="11.25">
      <c r="A83" s="274"/>
      <c r="B83" s="40" t="s">
        <v>62</v>
      </c>
      <c r="C83" s="30"/>
      <c r="D83" s="33">
        <v>2</v>
      </c>
      <c r="E83" s="33">
        <v>2</v>
      </c>
      <c r="F83" s="30"/>
      <c r="G83" s="30"/>
      <c r="H83" s="30"/>
      <c r="I83" s="30"/>
      <c r="J83" s="30"/>
      <c r="K83" s="30"/>
      <c r="L83" s="30"/>
      <c r="M83" s="30"/>
      <c r="N83" s="40"/>
    </row>
    <row r="84" spans="1:14" s="74" customFormat="1" ht="11.25">
      <c r="A84" s="274"/>
      <c r="B84" s="40" t="s">
        <v>116</v>
      </c>
      <c r="C84" s="30"/>
      <c r="D84" s="33">
        <v>3</v>
      </c>
      <c r="E84" s="33">
        <v>3</v>
      </c>
      <c r="F84" s="30"/>
      <c r="G84" s="30"/>
      <c r="H84" s="30"/>
      <c r="I84" s="30"/>
      <c r="J84" s="30"/>
      <c r="K84" s="30"/>
      <c r="L84" s="30"/>
      <c r="M84" s="30"/>
      <c r="N84" s="40"/>
    </row>
    <row r="85" spans="1:14" s="74" customFormat="1" ht="11.25">
      <c r="A85" s="274"/>
      <c r="B85" s="40" t="s">
        <v>82</v>
      </c>
      <c r="C85" s="30"/>
      <c r="D85" s="33" t="s">
        <v>149</v>
      </c>
      <c r="E85" s="33">
        <v>5</v>
      </c>
      <c r="F85" s="30"/>
      <c r="G85" s="30"/>
      <c r="H85" s="30"/>
      <c r="I85" s="30"/>
      <c r="J85" s="30"/>
      <c r="K85" s="30"/>
      <c r="L85" s="30"/>
      <c r="M85" s="30"/>
      <c r="N85" s="40"/>
    </row>
    <row r="86" spans="1:14" s="74" customFormat="1" ht="11.25">
      <c r="A86" s="274"/>
      <c r="B86" s="40" t="s">
        <v>76</v>
      </c>
      <c r="C86" s="30"/>
      <c r="D86" s="33">
        <v>2</v>
      </c>
      <c r="E86" s="33">
        <v>2</v>
      </c>
      <c r="F86" s="30"/>
      <c r="G86" s="30"/>
      <c r="H86" s="30"/>
      <c r="I86" s="30"/>
      <c r="J86" s="30"/>
      <c r="K86" s="30"/>
      <c r="L86" s="30"/>
      <c r="M86" s="30"/>
      <c r="N86" s="40"/>
    </row>
    <row r="87" spans="1:14" s="99" customFormat="1" ht="11.25">
      <c r="A87" s="274"/>
      <c r="B87" s="40" t="s">
        <v>74</v>
      </c>
      <c r="C87" s="30"/>
      <c r="D87" s="33">
        <v>2</v>
      </c>
      <c r="E87" s="33">
        <v>2</v>
      </c>
      <c r="F87" s="30"/>
      <c r="G87" s="30"/>
      <c r="H87" s="30"/>
      <c r="I87" s="30"/>
      <c r="J87" s="30"/>
      <c r="K87" s="30"/>
      <c r="L87" s="30"/>
      <c r="M87" s="30"/>
      <c r="N87" s="40"/>
    </row>
    <row r="88" spans="1:14" s="99" customFormat="1" ht="11.25">
      <c r="A88" s="274"/>
      <c r="B88" s="40"/>
      <c r="C88" s="30"/>
      <c r="D88" s="33"/>
      <c r="E88" s="33"/>
      <c r="F88" s="30"/>
      <c r="G88" s="30"/>
      <c r="H88" s="30"/>
      <c r="I88" s="30"/>
      <c r="J88" s="30"/>
      <c r="K88" s="30"/>
      <c r="L88" s="30"/>
      <c r="M88" s="30"/>
      <c r="N88" s="40"/>
    </row>
    <row r="89" spans="1:14" s="74" customFormat="1" ht="11.25">
      <c r="A89" s="327"/>
      <c r="B89" s="101" t="s">
        <v>331</v>
      </c>
      <c r="C89" s="44">
        <v>125</v>
      </c>
      <c r="D89" s="35">
        <v>125</v>
      </c>
      <c r="E89" s="35">
        <v>125</v>
      </c>
      <c r="F89" s="44">
        <v>2.4</v>
      </c>
      <c r="G89" s="44">
        <v>2.5</v>
      </c>
      <c r="H89" s="44">
        <v>9.1</v>
      </c>
      <c r="I89" s="44">
        <v>69</v>
      </c>
      <c r="J89" s="44"/>
      <c r="K89" s="44"/>
      <c r="L89" s="44">
        <v>0</v>
      </c>
      <c r="M89" s="44"/>
      <c r="N89" s="56"/>
    </row>
    <row r="90" spans="1:14" s="74" customFormat="1" ht="12" thickBot="1">
      <c r="A90" s="274"/>
      <c r="B90" s="40"/>
      <c r="C90" s="30"/>
      <c r="D90" s="33"/>
      <c r="E90" s="33"/>
      <c r="F90" s="30"/>
      <c r="G90" s="30"/>
      <c r="H90" s="30"/>
      <c r="I90" s="30"/>
      <c r="J90" s="30"/>
      <c r="K90" s="30"/>
      <c r="L90" s="30"/>
      <c r="M90" s="30"/>
      <c r="N90" s="40"/>
    </row>
    <row r="91" spans="1:14" s="74" customFormat="1" ht="12" thickBot="1">
      <c r="A91" s="275"/>
      <c r="B91" s="390" t="s">
        <v>84</v>
      </c>
      <c r="C91" s="334">
        <v>0.2</v>
      </c>
      <c r="D91" s="241"/>
      <c r="E91" s="241"/>
      <c r="F91" s="237">
        <f>SUM(F92,F106,F111)</f>
        <v>18.23</v>
      </c>
      <c r="G91" s="237">
        <f>SUM(G92,G106,G111)</f>
        <v>7.15</v>
      </c>
      <c r="H91" s="237">
        <f>SUM(H92,H106,H111)</f>
        <v>43.08</v>
      </c>
      <c r="I91" s="237">
        <f>SUM(I92,I106,I111)</f>
        <v>316.57000000000005</v>
      </c>
      <c r="J91" s="237"/>
      <c r="K91" s="237"/>
      <c r="L91" s="237">
        <f>SUM(L92,L106,L111)</f>
        <v>120.75</v>
      </c>
      <c r="M91" s="237"/>
      <c r="N91" s="259"/>
    </row>
    <row r="92" spans="1:14" s="74" customFormat="1" ht="11.25">
      <c r="A92" s="324">
        <v>209</v>
      </c>
      <c r="B92" s="309" t="s">
        <v>219</v>
      </c>
      <c r="C92" s="199">
        <v>100</v>
      </c>
      <c r="D92" s="202"/>
      <c r="E92" s="202"/>
      <c r="F92" s="199">
        <v>15.75</v>
      </c>
      <c r="G92" s="199">
        <v>6.83</v>
      </c>
      <c r="H92" s="199">
        <v>17.44</v>
      </c>
      <c r="I92" s="199">
        <v>197.11</v>
      </c>
      <c r="J92" s="199"/>
      <c r="K92" s="199"/>
      <c r="L92" s="199">
        <v>0.75</v>
      </c>
      <c r="M92" s="199"/>
      <c r="N92" s="306"/>
    </row>
    <row r="93" spans="1:14" s="74" customFormat="1" ht="11.25">
      <c r="A93" s="274"/>
      <c r="B93" s="40" t="s">
        <v>119</v>
      </c>
      <c r="C93" s="39"/>
      <c r="D93" s="33">
        <v>75</v>
      </c>
      <c r="E93" s="33">
        <v>75</v>
      </c>
      <c r="F93" s="30"/>
      <c r="G93" s="30"/>
      <c r="H93" s="30"/>
      <c r="I93" s="30"/>
      <c r="J93" s="30"/>
      <c r="K93" s="30"/>
      <c r="L93" s="30"/>
      <c r="M93" s="30"/>
      <c r="N93" s="40"/>
    </row>
    <row r="94" spans="1:14" s="74" customFormat="1" ht="11.25">
      <c r="A94" s="274"/>
      <c r="B94" s="40" t="s">
        <v>82</v>
      </c>
      <c r="C94" s="30"/>
      <c r="D94" s="33" t="s">
        <v>239</v>
      </c>
      <c r="E94" s="33">
        <v>4</v>
      </c>
      <c r="F94" s="30"/>
      <c r="G94" s="30"/>
      <c r="H94" s="30"/>
      <c r="I94" s="30"/>
      <c r="J94" s="30"/>
      <c r="K94" s="30"/>
      <c r="L94" s="30"/>
      <c r="M94" s="30"/>
      <c r="N94" s="40"/>
    </row>
    <row r="95" spans="1:14" s="74" customFormat="1" ht="11.25">
      <c r="A95" s="274"/>
      <c r="B95" s="40" t="s">
        <v>62</v>
      </c>
      <c r="C95" s="30"/>
      <c r="D95" s="33">
        <v>3</v>
      </c>
      <c r="E95" s="33">
        <v>3</v>
      </c>
      <c r="F95" s="30"/>
      <c r="G95" s="30"/>
      <c r="H95" s="30"/>
      <c r="I95" s="30"/>
      <c r="J95" s="30"/>
      <c r="K95" s="30"/>
      <c r="L95" s="30"/>
      <c r="M95" s="30"/>
      <c r="N95" s="40"/>
    </row>
    <row r="96" spans="1:14" s="99" customFormat="1" ht="11.25">
      <c r="A96" s="274"/>
      <c r="B96" s="40" t="s">
        <v>120</v>
      </c>
      <c r="C96" s="30"/>
      <c r="D96" s="33">
        <v>7</v>
      </c>
      <c r="E96" s="33">
        <v>7</v>
      </c>
      <c r="F96" s="83"/>
      <c r="G96" s="83"/>
      <c r="H96" s="83"/>
      <c r="I96" s="83"/>
      <c r="J96" s="83"/>
      <c r="K96" s="83"/>
      <c r="L96" s="83"/>
      <c r="M96" s="83"/>
      <c r="N96" s="81"/>
    </row>
    <row r="97" spans="1:14" s="74" customFormat="1" ht="11.25">
      <c r="A97" s="274"/>
      <c r="B97" s="40" t="s">
        <v>198</v>
      </c>
      <c r="C97" s="30"/>
      <c r="D97" s="33">
        <v>2</v>
      </c>
      <c r="E97" s="33">
        <v>2</v>
      </c>
      <c r="F97" s="30"/>
      <c r="G97" s="30"/>
      <c r="H97" s="30"/>
      <c r="I97" s="30"/>
      <c r="J97" s="30"/>
      <c r="K97" s="30"/>
      <c r="L97" s="30"/>
      <c r="M97" s="30"/>
      <c r="N97" s="40"/>
    </row>
    <row r="98" spans="1:14" s="74" customFormat="1" ht="11.25">
      <c r="A98" s="274"/>
      <c r="B98" s="40" t="s">
        <v>76</v>
      </c>
      <c r="C98" s="30"/>
      <c r="D98" s="33">
        <v>2</v>
      </c>
      <c r="E98" s="33">
        <v>2</v>
      </c>
      <c r="F98" s="30"/>
      <c r="G98" s="30"/>
      <c r="H98" s="30"/>
      <c r="I98" s="30"/>
      <c r="J98" s="30"/>
      <c r="K98" s="30"/>
      <c r="L98" s="30"/>
      <c r="M98" s="30"/>
      <c r="N98" s="40"/>
    </row>
    <row r="99" spans="1:14" s="74" customFormat="1" ht="11.25">
      <c r="A99" s="274"/>
      <c r="B99" s="77" t="s">
        <v>74</v>
      </c>
      <c r="C99" s="30"/>
      <c r="D99" s="33">
        <v>1</v>
      </c>
      <c r="E99" s="33">
        <v>1</v>
      </c>
      <c r="F99" s="30"/>
      <c r="G99" s="30"/>
      <c r="H99" s="30"/>
      <c r="I99" s="30"/>
      <c r="J99" s="30"/>
      <c r="K99" s="30"/>
      <c r="L99" s="30"/>
      <c r="M99" s="30"/>
      <c r="N99" s="40"/>
    </row>
    <row r="100" spans="1:14" s="74" customFormat="1" ht="11.25">
      <c r="A100" s="274"/>
      <c r="B100" s="77" t="s">
        <v>197</v>
      </c>
      <c r="C100" s="30"/>
      <c r="D100" s="33"/>
      <c r="E100" s="33"/>
      <c r="F100" s="30"/>
      <c r="G100" s="30"/>
      <c r="H100" s="30"/>
      <c r="I100" s="30"/>
      <c r="J100" s="30"/>
      <c r="K100" s="30"/>
      <c r="L100" s="30"/>
      <c r="M100" s="30"/>
      <c r="N100" s="40"/>
    </row>
    <row r="101" spans="1:14" s="74" customFormat="1" ht="11.25">
      <c r="A101" s="274"/>
      <c r="B101" s="40" t="s">
        <v>198</v>
      </c>
      <c r="C101" s="39"/>
      <c r="D101" s="33">
        <v>3</v>
      </c>
      <c r="E101" s="33">
        <v>3</v>
      </c>
      <c r="F101" s="29"/>
      <c r="G101" s="29"/>
      <c r="H101" s="29"/>
      <c r="I101" s="29"/>
      <c r="J101" s="29"/>
      <c r="K101" s="29"/>
      <c r="L101" s="29"/>
      <c r="M101" s="29"/>
      <c r="N101" s="59"/>
    </row>
    <row r="102" spans="1:14" s="99" customFormat="1" ht="11.25">
      <c r="A102" s="274"/>
      <c r="B102" s="40" t="s">
        <v>92</v>
      </c>
      <c r="C102" s="39"/>
      <c r="D102" s="34">
        <v>9</v>
      </c>
      <c r="E102" s="34">
        <v>9</v>
      </c>
      <c r="F102" s="30"/>
      <c r="G102" s="30"/>
      <c r="H102" s="30"/>
      <c r="I102" s="30"/>
      <c r="J102" s="30"/>
      <c r="K102" s="30"/>
      <c r="L102" s="30"/>
      <c r="M102" s="30"/>
      <c r="N102" s="40"/>
    </row>
    <row r="103" spans="1:14" s="74" customFormat="1" ht="11.25">
      <c r="A103" s="274"/>
      <c r="B103" s="40" t="s">
        <v>61</v>
      </c>
      <c r="C103" s="30"/>
      <c r="D103" s="34">
        <v>2</v>
      </c>
      <c r="E103" s="34">
        <v>20</v>
      </c>
      <c r="F103" s="30"/>
      <c r="G103" s="30"/>
      <c r="H103" s="30"/>
      <c r="I103" s="30"/>
      <c r="J103" s="30"/>
      <c r="K103" s="30"/>
      <c r="L103" s="30"/>
      <c r="M103" s="30"/>
      <c r="N103" s="40"/>
    </row>
    <row r="104" spans="1:14" s="74" customFormat="1" ht="11.25">
      <c r="A104" s="274"/>
      <c r="B104" s="40" t="s">
        <v>76</v>
      </c>
      <c r="C104" s="30"/>
      <c r="D104" s="33">
        <v>2</v>
      </c>
      <c r="E104" s="33">
        <v>2</v>
      </c>
      <c r="F104" s="30"/>
      <c r="G104" s="30"/>
      <c r="H104" s="30"/>
      <c r="I104" s="30"/>
      <c r="J104" s="30"/>
      <c r="K104" s="30"/>
      <c r="L104" s="30"/>
      <c r="M104" s="30"/>
      <c r="N104" s="40"/>
    </row>
    <row r="105" spans="1:14" s="74" customFormat="1" ht="11.25">
      <c r="A105" s="274"/>
      <c r="B105" s="40" t="s">
        <v>62</v>
      </c>
      <c r="C105" s="30"/>
      <c r="D105" s="33">
        <v>3</v>
      </c>
      <c r="E105" s="33">
        <v>3</v>
      </c>
      <c r="F105" s="62"/>
      <c r="G105" s="62"/>
      <c r="H105" s="62"/>
      <c r="I105" s="62"/>
      <c r="J105" s="62"/>
      <c r="K105" s="62"/>
      <c r="L105" s="62"/>
      <c r="M105" s="62"/>
      <c r="N105" s="58"/>
    </row>
    <row r="106" spans="1:14" s="74" customFormat="1" ht="11.25">
      <c r="A106" s="327">
        <v>273</v>
      </c>
      <c r="B106" s="101" t="s">
        <v>194</v>
      </c>
      <c r="C106" s="44">
        <v>150</v>
      </c>
      <c r="D106" s="35"/>
      <c r="E106" s="35"/>
      <c r="F106" s="44">
        <v>0.2</v>
      </c>
      <c r="G106" s="44">
        <v>0.08</v>
      </c>
      <c r="H106" s="44">
        <v>10.88</v>
      </c>
      <c r="I106" s="44">
        <v>48.96</v>
      </c>
      <c r="J106" s="44"/>
      <c r="K106" s="44"/>
      <c r="L106" s="44">
        <v>120</v>
      </c>
      <c r="M106" s="44"/>
      <c r="N106" s="40"/>
    </row>
    <row r="107" spans="1:14" s="74" customFormat="1" ht="11.25">
      <c r="A107" s="274"/>
      <c r="B107" s="40" t="s">
        <v>218</v>
      </c>
      <c r="C107" s="30"/>
      <c r="D107" s="33">
        <v>6</v>
      </c>
      <c r="E107" s="33">
        <v>6</v>
      </c>
      <c r="F107" s="30"/>
      <c r="G107" s="30"/>
      <c r="H107" s="30"/>
      <c r="I107" s="30"/>
      <c r="J107" s="30"/>
      <c r="K107" s="30"/>
      <c r="L107" s="30"/>
      <c r="M107" s="30"/>
      <c r="N107" s="40"/>
    </row>
    <row r="108" spans="1:14" s="74" customFormat="1" ht="11.25">
      <c r="A108" s="274"/>
      <c r="B108" s="40" t="s">
        <v>62</v>
      </c>
      <c r="C108" s="30"/>
      <c r="D108" s="33">
        <v>8</v>
      </c>
      <c r="E108" s="33">
        <v>8</v>
      </c>
      <c r="F108" s="30"/>
      <c r="G108" s="30"/>
      <c r="H108" s="30"/>
      <c r="I108" s="30"/>
      <c r="J108" s="30"/>
      <c r="K108" s="30"/>
      <c r="L108" s="30"/>
      <c r="M108" s="30"/>
      <c r="N108" s="40"/>
    </row>
    <row r="109" spans="1:14" s="74" customFormat="1" ht="11.25">
      <c r="A109" s="274"/>
      <c r="B109" s="40"/>
      <c r="C109" s="30"/>
      <c r="D109" s="33"/>
      <c r="E109" s="33"/>
      <c r="F109" s="30"/>
      <c r="G109" s="30"/>
      <c r="H109" s="30"/>
      <c r="I109" s="30"/>
      <c r="J109" s="30"/>
      <c r="K109" s="30"/>
      <c r="L109" s="30"/>
      <c r="M109" s="30"/>
      <c r="N109" s="40"/>
    </row>
    <row r="110" spans="1:14" s="74" customFormat="1" ht="11.25">
      <c r="A110" s="274"/>
      <c r="B110" s="57"/>
      <c r="C110" s="30"/>
      <c r="D110" s="33"/>
      <c r="E110" s="33"/>
      <c r="F110" s="30"/>
      <c r="G110" s="30"/>
      <c r="H110" s="30"/>
      <c r="I110" s="30"/>
      <c r="J110" s="30"/>
      <c r="K110" s="30"/>
      <c r="L110" s="30"/>
      <c r="M110" s="30"/>
      <c r="N110" s="40"/>
    </row>
    <row r="111" spans="1:14" s="74" customFormat="1" ht="21">
      <c r="A111" s="274"/>
      <c r="B111" s="77" t="s">
        <v>65</v>
      </c>
      <c r="C111" s="167">
        <v>30</v>
      </c>
      <c r="D111" s="34">
        <v>30</v>
      </c>
      <c r="E111" s="34">
        <v>30</v>
      </c>
      <c r="F111" s="29">
        <v>2.28</v>
      </c>
      <c r="G111" s="30">
        <v>0.24</v>
      </c>
      <c r="H111" s="30">
        <v>14.76</v>
      </c>
      <c r="I111" s="30">
        <v>70.5</v>
      </c>
      <c r="J111" s="30"/>
      <c r="K111" s="30"/>
      <c r="L111" s="30">
        <v>0</v>
      </c>
      <c r="M111" s="30"/>
      <c r="N111" s="40"/>
    </row>
    <row r="112" spans="1:14" s="74" customFormat="1" ht="12.75">
      <c r="A112" s="328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30"/>
      <c r="N112" s="40"/>
    </row>
    <row r="113" spans="1:14" s="74" customFormat="1" ht="12.75">
      <c r="A113" s="493" t="s">
        <v>122</v>
      </c>
      <c r="B113" s="494"/>
      <c r="C113" s="30">
        <f>SUM(C111:C112,C111,C106,C92,C89,C81,C78,C74,C66,C57,C43,C38,C35,C31,C29,C21,C10)</f>
        <v>1616</v>
      </c>
      <c r="D113" s="141"/>
      <c r="E113" s="141"/>
      <c r="F113" s="30">
        <f>SUM(F111:F112,F91,F80,F37,F34,F9)</f>
        <v>70.71000000000001</v>
      </c>
      <c r="G113" s="30">
        <f>SUM(G91,G80,G37,G34,G9)</f>
        <v>52</v>
      </c>
      <c r="H113" s="30">
        <f>SUM(H91,H80,H37,H34,H9)</f>
        <v>286.29</v>
      </c>
      <c r="I113" s="30">
        <f>SUM(G113:H113,I91,I80,I37,I34,I9)</f>
        <v>2199.84</v>
      </c>
      <c r="J113" s="30"/>
      <c r="K113" s="30"/>
      <c r="L113" s="30">
        <f>SUM(L91,L80,L37,L34,L9)</f>
        <v>165.40000000000003</v>
      </c>
      <c r="M113" s="30"/>
      <c r="N113" s="75"/>
    </row>
    <row r="114" spans="1:12" s="74" customFormat="1" ht="12.75">
      <c r="A114" s="276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</row>
    <row r="115" spans="1:13" s="74" customFormat="1" ht="12.75">
      <c r="A115" s="276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</row>
    <row r="116" spans="1:13" s="74" customFormat="1" ht="12.75">
      <c r="A116" s="276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</row>
    <row r="117" spans="1:13" s="74" customFormat="1" ht="12.75">
      <c r="A117" s="276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</row>
    <row r="118" spans="1:14" s="74" customFormat="1" ht="12.75">
      <c r="A118" s="276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</row>
    <row r="119" spans="1:14" s="74" customFormat="1" ht="12.75">
      <c r="A119" s="276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</row>
    <row r="120" spans="1:14" s="74" customFormat="1" ht="12.75">
      <c r="A120" s="276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</row>
    <row r="121" spans="1:14" s="74" customFormat="1" ht="12.75">
      <c r="A121" s="276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</row>
    <row r="122" spans="1:14" s="74" customFormat="1" ht="12.75">
      <c r="A122" s="276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</row>
  </sheetData>
  <sheetProtection/>
  <mergeCells count="32">
    <mergeCell ref="C21:C22"/>
    <mergeCell ref="D21:D22"/>
    <mergeCell ref="B10:B12"/>
    <mergeCell ref="C10:C12"/>
    <mergeCell ref="A113:B113"/>
    <mergeCell ref="A21:A22"/>
    <mergeCell ref="A10:A12"/>
    <mergeCell ref="B21:B22"/>
    <mergeCell ref="D10:D12"/>
    <mergeCell ref="N21:N22"/>
    <mergeCell ref="M21:M22"/>
    <mergeCell ref="L21:L22"/>
    <mergeCell ref="K21:K22"/>
    <mergeCell ref="J21:J22"/>
    <mergeCell ref="I21:I22"/>
    <mergeCell ref="F10:F12"/>
    <mergeCell ref="G10:G12"/>
    <mergeCell ref="H10:H12"/>
    <mergeCell ref="E21:E22"/>
    <mergeCell ref="F21:F22"/>
    <mergeCell ref="I10:I12"/>
    <mergeCell ref="G21:G22"/>
    <mergeCell ref="E1:H1"/>
    <mergeCell ref="N10:N12"/>
    <mergeCell ref="E10:E12"/>
    <mergeCell ref="H21:H22"/>
    <mergeCell ref="F7:H7"/>
    <mergeCell ref="J7:L7"/>
    <mergeCell ref="L10:L12"/>
    <mergeCell ref="M10:M12"/>
    <mergeCell ref="J10:J12"/>
    <mergeCell ref="K10:K12"/>
  </mergeCells>
  <printOptions/>
  <pageMargins left="0.35433070866141736" right="0.15748031496062992" top="0.3937007874015748" bottom="0.1968503937007874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7"/>
  <sheetViews>
    <sheetView zoomScale="130" zoomScaleNormal="130" zoomScalePageLayoutView="0" workbookViewId="0" topLeftCell="A1">
      <selection activeCell="I117" sqref="I117"/>
    </sheetView>
  </sheetViews>
  <sheetFormatPr defaultColWidth="11.375" defaultRowHeight="12.75"/>
  <cols>
    <col min="1" max="1" width="8.875" style="330" customWidth="1"/>
    <col min="2" max="2" width="12.125" style="74" customWidth="1"/>
    <col min="3" max="3" width="6.875" style="74" customWidth="1"/>
    <col min="4" max="4" width="7.75390625" style="74" customWidth="1"/>
    <col min="5" max="8" width="6.875" style="74" customWidth="1"/>
    <col min="9" max="9" width="10.375" style="74" customWidth="1"/>
    <col min="10" max="10" width="7.125" style="74" customWidth="1"/>
    <col min="11" max="11" width="6.75390625" style="74" customWidth="1"/>
    <col min="12" max="12" width="6.625" style="74" customWidth="1"/>
    <col min="13" max="13" width="10.375" style="74" customWidth="1"/>
    <col min="14" max="14" width="6.00390625" style="74" customWidth="1"/>
    <col min="15" max="16384" width="11.375" style="74" customWidth="1"/>
  </cols>
  <sheetData>
    <row r="1" spans="1:14" ht="11.25">
      <c r="A1" s="274"/>
      <c r="B1" s="40"/>
      <c r="C1" s="40"/>
      <c r="D1" s="40"/>
      <c r="E1" s="148" t="s">
        <v>36</v>
      </c>
      <c r="F1" s="40"/>
      <c r="G1" s="40"/>
      <c r="H1" s="40"/>
      <c r="I1" s="40"/>
      <c r="J1" s="40"/>
      <c r="K1" s="40"/>
      <c r="L1" s="40"/>
      <c r="M1" s="40"/>
      <c r="N1" s="40"/>
    </row>
    <row r="2" spans="1:14" ht="11.25">
      <c r="A2" s="53" t="s">
        <v>37</v>
      </c>
      <c r="B2" s="353" t="s">
        <v>334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1.25">
      <c r="A3" s="53" t="s">
        <v>38</v>
      </c>
      <c r="B3" s="40" t="s">
        <v>115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1.25">
      <c r="A4" s="53" t="s">
        <v>40</v>
      </c>
      <c r="B4" s="52" t="s">
        <v>326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23.25" customHeight="1">
      <c r="A5" s="386" t="s">
        <v>41</v>
      </c>
      <c r="B5" s="40" t="s">
        <v>233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12" thickBot="1">
      <c r="A6" s="206"/>
      <c r="B6" s="144" t="s">
        <v>42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s="76" customFormat="1" ht="32.25" thickBot="1">
      <c r="A7" s="381" t="s">
        <v>43</v>
      </c>
      <c r="B7" s="383" t="s">
        <v>339</v>
      </c>
      <c r="C7" s="383" t="s">
        <v>44</v>
      </c>
      <c r="D7" s="383" t="s">
        <v>45</v>
      </c>
      <c r="E7" s="383" t="s">
        <v>46</v>
      </c>
      <c r="F7" s="468" t="s">
        <v>47</v>
      </c>
      <c r="G7" s="468"/>
      <c r="H7" s="468"/>
      <c r="I7" s="383" t="s">
        <v>48</v>
      </c>
      <c r="J7" s="468" t="s">
        <v>49</v>
      </c>
      <c r="K7" s="468"/>
      <c r="L7" s="468"/>
      <c r="M7" s="383" t="s">
        <v>50</v>
      </c>
      <c r="N7" s="383"/>
    </row>
    <row r="8" spans="1:14" ht="12" thickBot="1">
      <c r="A8" s="207"/>
      <c r="B8" s="387"/>
      <c r="C8" s="145"/>
      <c r="D8" s="391"/>
      <c r="E8" s="391"/>
      <c r="F8" s="388" t="s">
        <v>51</v>
      </c>
      <c r="G8" s="388" t="s">
        <v>52</v>
      </c>
      <c r="H8" s="388" t="s">
        <v>53</v>
      </c>
      <c r="I8" s="388"/>
      <c r="J8" s="388" t="s">
        <v>54</v>
      </c>
      <c r="K8" s="388" t="s">
        <v>55</v>
      </c>
      <c r="L8" s="388" t="s">
        <v>56</v>
      </c>
      <c r="M8" s="388" t="s">
        <v>57</v>
      </c>
      <c r="N8" s="388" t="s">
        <v>58</v>
      </c>
    </row>
    <row r="9" spans="1:14" ht="12" thickBot="1">
      <c r="A9" s="275"/>
      <c r="B9" s="392" t="s">
        <v>59</v>
      </c>
      <c r="C9" s="334">
        <v>0.16</v>
      </c>
      <c r="D9" s="241"/>
      <c r="E9" s="241"/>
      <c r="F9" s="237">
        <f>SUM(F11:F24)</f>
        <v>9.25</v>
      </c>
      <c r="G9" s="237">
        <f aca="true" t="shared" si="0" ref="G9:L9">SUM(G11:G24)</f>
        <v>8.45</v>
      </c>
      <c r="H9" s="237">
        <f t="shared" si="0"/>
        <v>34.739999999999995</v>
      </c>
      <c r="I9" s="237">
        <f t="shared" si="0"/>
        <v>248.14</v>
      </c>
      <c r="J9" s="237"/>
      <c r="K9" s="237"/>
      <c r="L9" s="237">
        <f t="shared" si="0"/>
        <v>2.6</v>
      </c>
      <c r="M9" s="237"/>
      <c r="N9" s="297"/>
    </row>
    <row r="10" spans="1:14" ht="11.25">
      <c r="A10" s="207"/>
      <c r="B10" s="145"/>
      <c r="C10" s="91"/>
      <c r="D10" s="113"/>
      <c r="E10" s="113"/>
      <c r="F10" s="91"/>
      <c r="G10" s="91"/>
      <c r="H10" s="91"/>
      <c r="I10" s="91"/>
      <c r="J10" s="91"/>
      <c r="K10" s="91"/>
      <c r="L10" s="91"/>
      <c r="M10" s="91"/>
      <c r="N10" s="91"/>
    </row>
    <row r="11" spans="1:14" ht="31.5">
      <c r="A11" s="327">
        <v>171</v>
      </c>
      <c r="B11" s="82" t="s">
        <v>220</v>
      </c>
      <c r="C11" s="44">
        <v>150</v>
      </c>
      <c r="D11" s="35"/>
      <c r="E11" s="35"/>
      <c r="F11" s="44">
        <v>4.44</v>
      </c>
      <c r="G11" s="44">
        <v>5.62</v>
      </c>
      <c r="H11" s="44">
        <v>11.02</v>
      </c>
      <c r="I11" s="44">
        <v>107.63</v>
      </c>
      <c r="J11" s="44"/>
      <c r="K11" s="44"/>
      <c r="L11" s="44">
        <v>1.3</v>
      </c>
      <c r="M11" s="44"/>
      <c r="N11" s="44"/>
    </row>
    <row r="12" spans="1:14" ht="11.25">
      <c r="A12" s="274"/>
      <c r="B12" s="40" t="s">
        <v>61</v>
      </c>
      <c r="C12" s="30"/>
      <c r="D12" s="33">
        <v>90</v>
      </c>
      <c r="E12" s="33">
        <v>90</v>
      </c>
      <c r="F12" s="30"/>
      <c r="G12" s="30"/>
      <c r="H12" s="30"/>
      <c r="I12" s="30"/>
      <c r="J12" s="30"/>
      <c r="K12" s="30"/>
      <c r="L12" s="30"/>
      <c r="M12" s="30"/>
      <c r="N12" s="30"/>
    </row>
    <row r="13" spans="1:14" s="99" customFormat="1" ht="11.25">
      <c r="A13" s="274"/>
      <c r="B13" s="40" t="s">
        <v>221</v>
      </c>
      <c r="C13" s="30"/>
      <c r="D13" s="33">
        <v>18</v>
      </c>
      <c r="E13" s="33">
        <v>18</v>
      </c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11.25">
      <c r="A14" s="274"/>
      <c r="B14" s="40" t="s">
        <v>76</v>
      </c>
      <c r="C14" s="30"/>
      <c r="D14" s="33">
        <v>4</v>
      </c>
      <c r="E14" s="33">
        <v>4</v>
      </c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1.25">
      <c r="A15" s="274"/>
      <c r="B15" s="40" t="s">
        <v>62</v>
      </c>
      <c r="C15" s="30"/>
      <c r="D15" s="33">
        <v>5</v>
      </c>
      <c r="E15" s="33">
        <v>5</v>
      </c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11.25">
      <c r="A16" s="274"/>
      <c r="B16" s="40" t="s">
        <v>110</v>
      </c>
      <c r="C16" s="30"/>
      <c r="D16" s="33">
        <v>39</v>
      </c>
      <c r="E16" s="33">
        <v>39</v>
      </c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11.25">
      <c r="A17" s="274"/>
      <c r="B17" s="40"/>
      <c r="C17" s="30"/>
      <c r="D17" s="33"/>
      <c r="E17" s="33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1.25">
      <c r="A18" s="495">
        <v>14</v>
      </c>
      <c r="B18" s="499" t="s">
        <v>103</v>
      </c>
      <c r="C18" s="410">
        <v>150</v>
      </c>
      <c r="D18" s="411"/>
      <c r="E18" s="411"/>
      <c r="F18" s="431">
        <v>3.14</v>
      </c>
      <c r="G18" s="431">
        <v>2.65</v>
      </c>
      <c r="H18" s="431">
        <v>12.88</v>
      </c>
      <c r="I18" s="431">
        <v>88.81</v>
      </c>
      <c r="J18" s="431"/>
      <c r="K18" s="431"/>
      <c r="L18" s="431">
        <v>1.3</v>
      </c>
      <c r="M18" s="431"/>
      <c r="N18" s="423"/>
    </row>
    <row r="19" spans="1:14" ht="11.25">
      <c r="A19" s="495"/>
      <c r="B19" s="500"/>
      <c r="C19" s="410"/>
      <c r="D19" s="411"/>
      <c r="E19" s="411"/>
      <c r="F19" s="431"/>
      <c r="G19" s="431"/>
      <c r="H19" s="431"/>
      <c r="I19" s="431"/>
      <c r="J19" s="431"/>
      <c r="K19" s="431"/>
      <c r="L19" s="431"/>
      <c r="M19" s="431"/>
      <c r="N19" s="425"/>
    </row>
    <row r="20" spans="1:14" ht="11.25" customHeight="1">
      <c r="A20" s="274"/>
      <c r="B20" s="40" t="s">
        <v>104</v>
      </c>
      <c r="C20" s="30"/>
      <c r="D20" s="33">
        <v>1</v>
      </c>
      <c r="E20" s="33">
        <v>1</v>
      </c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1.25">
      <c r="A21" s="274"/>
      <c r="B21" s="40" t="s">
        <v>61</v>
      </c>
      <c r="C21" s="30"/>
      <c r="D21" s="33">
        <v>100</v>
      </c>
      <c r="E21" s="33">
        <v>100</v>
      </c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11.25">
      <c r="A22" s="274"/>
      <c r="B22" s="40" t="s">
        <v>110</v>
      </c>
      <c r="C22" s="30"/>
      <c r="D22" s="33">
        <v>58</v>
      </c>
      <c r="E22" s="33">
        <v>58</v>
      </c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11.25">
      <c r="A23" s="274"/>
      <c r="B23" s="40" t="s">
        <v>62</v>
      </c>
      <c r="C23" s="30"/>
      <c r="D23" s="33">
        <v>8</v>
      </c>
      <c r="E23" s="33">
        <v>8</v>
      </c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21">
      <c r="A24" s="274"/>
      <c r="B24" s="77" t="s">
        <v>65</v>
      </c>
      <c r="C24" s="39">
        <v>22</v>
      </c>
      <c r="D24" s="33">
        <v>22</v>
      </c>
      <c r="E24" s="33">
        <v>22</v>
      </c>
      <c r="F24" s="29">
        <v>1.67</v>
      </c>
      <c r="G24" s="30">
        <v>0.18</v>
      </c>
      <c r="H24" s="30">
        <v>10.84</v>
      </c>
      <c r="I24" s="30">
        <v>51.7</v>
      </c>
      <c r="J24" s="30"/>
      <c r="K24" s="30"/>
      <c r="L24" s="30">
        <v>0</v>
      </c>
      <c r="M24" s="30"/>
      <c r="N24" s="30"/>
    </row>
    <row r="25" spans="1:14" ht="12" thickBot="1">
      <c r="A25" s="206"/>
      <c r="B25" s="144"/>
      <c r="C25" s="116"/>
      <c r="D25" s="186"/>
      <c r="E25" s="186"/>
      <c r="F25" s="116"/>
      <c r="G25" s="116"/>
      <c r="H25" s="116"/>
      <c r="I25" s="116"/>
      <c r="J25" s="116"/>
      <c r="K25" s="116"/>
      <c r="L25" s="116"/>
      <c r="M25" s="116"/>
      <c r="N25" s="116"/>
    </row>
    <row r="26" spans="1:14" ht="12" thickBot="1">
      <c r="A26" s="275"/>
      <c r="B26" s="390" t="s">
        <v>106</v>
      </c>
      <c r="C26" s="334">
        <v>0.03</v>
      </c>
      <c r="D26" s="241"/>
      <c r="E26" s="241"/>
      <c r="F26" s="237">
        <f>F27</f>
        <v>0.33</v>
      </c>
      <c r="G26" s="237">
        <f aca="true" t="shared" si="1" ref="G26:L26">G27</f>
        <v>0</v>
      </c>
      <c r="H26" s="237">
        <f t="shared" si="1"/>
        <v>23.24</v>
      </c>
      <c r="I26" s="237">
        <f t="shared" si="1"/>
        <v>96.28</v>
      </c>
      <c r="J26" s="237"/>
      <c r="K26" s="237"/>
      <c r="L26" s="237">
        <f t="shared" si="1"/>
        <v>1.83</v>
      </c>
      <c r="M26" s="237"/>
      <c r="N26" s="297"/>
    </row>
    <row r="27" spans="1:14" ht="21">
      <c r="A27" s="207"/>
      <c r="B27" s="305" t="s">
        <v>222</v>
      </c>
      <c r="C27" s="115">
        <v>166</v>
      </c>
      <c r="D27" s="113">
        <v>166</v>
      </c>
      <c r="E27" s="238">
        <v>166</v>
      </c>
      <c r="F27" s="115">
        <v>0.33</v>
      </c>
      <c r="G27" s="91">
        <v>0</v>
      </c>
      <c r="H27" s="91">
        <v>23.24</v>
      </c>
      <c r="I27" s="91">
        <v>96.28</v>
      </c>
      <c r="J27" s="91"/>
      <c r="K27" s="91"/>
      <c r="L27" s="91">
        <v>1.83</v>
      </c>
      <c r="M27" s="91"/>
      <c r="N27" s="91"/>
    </row>
    <row r="28" spans="1:14" ht="12" thickBot="1">
      <c r="A28" s="206"/>
      <c r="B28" s="144"/>
      <c r="C28" s="116"/>
      <c r="D28" s="186"/>
      <c r="E28" s="186"/>
      <c r="F28" s="116"/>
      <c r="G28" s="116"/>
      <c r="H28" s="116"/>
      <c r="I28" s="116"/>
      <c r="J28" s="116"/>
      <c r="K28" s="116"/>
      <c r="L28" s="116"/>
      <c r="M28" s="116"/>
      <c r="N28" s="116"/>
    </row>
    <row r="29" spans="1:14" ht="12" thickBot="1">
      <c r="A29" s="329"/>
      <c r="B29" s="393" t="s">
        <v>107</v>
      </c>
      <c r="C29" s="332">
        <v>0.38</v>
      </c>
      <c r="D29" s="300"/>
      <c r="E29" s="300"/>
      <c r="F29" s="219">
        <f>SUM(F30:F80)</f>
        <v>38.63999999999999</v>
      </c>
      <c r="G29" s="219">
        <f>SUM(G30:G80)</f>
        <v>21.580000000000002</v>
      </c>
      <c r="H29" s="219">
        <f>SUM(H30:H80)</f>
        <v>95.86</v>
      </c>
      <c r="I29" s="219">
        <f>SUM(I30:I80)</f>
        <v>799.24</v>
      </c>
      <c r="J29" s="219"/>
      <c r="K29" s="219"/>
      <c r="L29" s="219">
        <f>SUM(L30:L80)</f>
        <v>59.33</v>
      </c>
      <c r="M29" s="219"/>
      <c r="N29" s="301"/>
    </row>
    <row r="30" spans="1:14" ht="31.5">
      <c r="A30" s="324"/>
      <c r="B30" s="305" t="s">
        <v>223</v>
      </c>
      <c r="C30" s="115">
        <v>30</v>
      </c>
      <c r="D30" s="113"/>
      <c r="E30" s="113"/>
      <c r="F30" s="199">
        <v>0.93</v>
      </c>
      <c r="G30" s="199">
        <v>1.06</v>
      </c>
      <c r="H30" s="199">
        <v>1.95</v>
      </c>
      <c r="I30" s="199">
        <v>20.99</v>
      </c>
      <c r="J30" s="38"/>
      <c r="K30" s="199"/>
      <c r="L30" s="199">
        <v>3</v>
      </c>
      <c r="M30" s="199"/>
      <c r="N30" s="199"/>
    </row>
    <row r="31" spans="1:14" ht="12.75" customHeight="1">
      <c r="A31" s="327"/>
      <c r="B31" s="40" t="s">
        <v>224</v>
      </c>
      <c r="C31" s="30"/>
      <c r="D31" s="33">
        <v>40</v>
      </c>
      <c r="E31" s="33">
        <v>30</v>
      </c>
      <c r="F31" s="30"/>
      <c r="G31" s="44"/>
      <c r="H31" s="44"/>
      <c r="I31" s="44"/>
      <c r="J31" s="44"/>
      <c r="K31" s="44"/>
      <c r="L31" s="44"/>
      <c r="M31" s="44"/>
      <c r="N31" s="44"/>
    </row>
    <row r="32" spans="1:14" ht="27.75" customHeight="1">
      <c r="A32" s="327"/>
      <c r="B32" s="40" t="s">
        <v>74</v>
      </c>
      <c r="C32" s="30"/>
      <c r="D32" s="33">
        <v>1</v>
      </c>
      <c r="E32" s="33">
        <v>1</v>
      </c>
      <c r="F32" s="30"/>
      <c r="G32" s="30"/>
      <c r="H32" s="44"/>
      <c r="I32" s="44"/>
      <c r="J32" s="44"/>
      <c r="K32" s="44"/>
      <c r="L32" s="44"/>
      <c r="M32" s="44"/>
      <c r="N32" s="44"/>
    </row>
    <row r="33" spans="1:14" ht="12.75" customHeight="1">
      <c r="A33" s="327"/>
      <c r="B33" s="40"/>
      <c r="C33" s="30"/>
      <c r="D33" s="33"/>
      <c r="E33" s="33"/>
      <c r="F33" s="30"/>
      <c r="G33" s="30"/>
      <c r="H33" s="44"/>
      <c r="I33" s="44"/>
      <c r="J33" s="44"/>
      <c r="K33" s="44"/>
      <c r="L33" s="44"/>
      <c r="M33" s="44"/>
      <c r="N33" s="44"/>
    </row>
    <row r="34" spans="1:14" ht="21">
      <c r="A34" s="327">
        <v>52</v>
      </c>
      <c r="B34" s="168" t="s">
        <v>225</v>
      </c>
      <c r="C34" s="44">
        <v>200</v>
      </c>
      <c r="D34" s="35"/>
      <c r="E34" s="35"/>
      <c r="F34" s="44">
        <v>11.98</v>
      </c>
      <c r="G34" s="30">
        <v>8.12</v>
      </c>
      <c r="H34" s="44">
        <v>51.16</v>
      </c>
      <c r="I34" s="44">
        <v>315.22</v>
      </c>
      <c r="J34" s="44"/>
      <c r="K34" s="44"/>
      <c r="L34" s="44">
        <v>26.06</v>
      </c>
      <c r="M34" s="44"/>
      <c r="N34" s="44"/>
    </row>
    <row r="35" spans="1:14" ht="11.25">
      <c r="A35" s="327"/>
      <c r="B35" s="56" t="s">
        <v>99</v>
      </c>
      <c r="C35" s="44"/>
      <c r="D35" s="35"/>
      <c r="E35" s="35"/>
      <c r="F35" s="30"/>
      <c r="G35" s="30"/>
      <c r="H35" s="44"/>
      <c r="I35" s="44"/>
      <c r="J35" s="44"/>
      <c r="K35" s="44"/>
      <c r="L35" s="44"/>
      <c r="M35" s="44"/>
      <c r="N35" s="44"/>
    </row>
    <row r="36" spans="1:14" ht="11.25" customHeight="1">
      <c r="A36" s="327"/>
      <c r="B36" s="56" t="s">
        <v>91</v>
      </c>
      <c r="C36" s="44"/>
      <c r="D36" s="35">
        <v>67</v>
      </c>
      <c r="E36" s="35">
        <v>50</v>
      </c>
      <c r="F36" s="30"/>
      <c r="G36" s="30"/>
      <c r="H36" s="44"/>
      <c r="I36" s="44"/>
      <c r="J36" s="44"/>
      <c r="K36" s="44"/>
      <c r="L36" s="44"/>
      <c r="M36" s="44"/>
      <c r="N36" s="44"/>
    </row>
    <row r="37" spans="1:14" ht="11.25">
      <c r="A37" s="327"/>
      <c r="B37" s="56" t="s">
        <v>69</v>
      </c>
      <c r="C37" s="44"/>
      <c r="D37" s="35">
        <v>72</v>
      </c>
      <c r="E37" s="35">
        <v>50</v>
      </c>
      <c r="F37" s="30"/>
      <c r="G37" s="30"/>
      <c r="H37" s="44"/>
      <c r="I37" s="44"/>
      <c r="J37" s="44"/>
      <c r="K37" s="44"/>
      <c r="L37" s="44"/>
      <c r="M37" s="44"/>
      <c r="N37" s="44"/>
    </row>
    <row r="38" spans="1:14" ht="11.25">
      <c r="A38" s="327"/>
      <c r="B38" s="56" t="s">
        <v>70</v>
      </c>
      <c r="C38" s="44"/>
      <c r="D38" s="35">
        <v>78</v>
      </c>
      <c r="E38" s="35">
        <v>50</v>
      </c>
      <c r="F38" s="30"/>
      <c r="G38" s="30"/>
      <c r="H38" s="44"/>
      <c r="I38" s="44"/>
      <c r="J38" s="44"/>
      <c r="K38" s="44"/>
      <c r="L38" s="44"/>
      <c r="M38" s="44"/>
      <c r="N38" s="44"/>
    </row>
    <row r="39" spans="1:14" ht="11.25">
      <c r="A39" s="327"/>
      <c r="B39" s="56" t="s">
        <v>71</v>
      </c>
      <c r="C39" s="44"/>
      <c r="D39" s="35">
        <v>83</v>
      </c>
      <c r="E39" s="35">
        <v>50</v>
      </c>
      <c r="F39" s="30"/>
      <c r="G39" s="30"/>
      <c r="H39" s="44"/>
      <c r="I39" s="44"/>
      <c r="J39" s="29"/>
      <c r="K39" s="29"/>
      <c r="L39" s="44"/>
      <c r="M39" s="44"/>
      <c r="N39" s="44"/>
    </row>
    <row r="40" spans="1:14" ht="11.25">
      <c r="A40" s="327"/>
      <c r="B40" s="56" t="s">
        <v>93</v>
      </c>
      <c r="C40" s="44"/>
      <c r="D40" s="35">
        <v>20</v>
      </c>
      <c r="E40" s="35">
        <v>15</v>
      </c>
      <c r="F40" s="30"/>
      <c r="G40" s="30"/>
      <c r="H40" s="44"/>
      <c r="I40" s="44"/>
      <c r="J40" s="44"/>
      <c r="K40" s="44"/>
      <c r="L40" s="44"/>
      <c r="M40" s="44"/>
      <c r="N40" s="44"/>
    </row>
    <row r="41" spans="1:14" ht="11.25">
      <c r="A41" s="327"/>
      <c r="B41" s="56" t="s">
        <v>97</v>
      </c>
      <c r="C41" s="44"/>
      <c r="D41" s="35">
        <v>15</v>
      </c>
      <c r="E41" s="35">
        <v>12</v>
      </c>
      <c r="F41" s="30"/>
      <c r="G41" s="30"/>
      <c r="H41" s="44"/>
      <c r="I41" s="44"/>
      <c r="J41" s="44"/>
      <c r="K41" s="44"/>
      <c r="L41" s="44"/>
      <c r="M41" s="44"/>
      <c r="N41" s="44"/>
    </row>
    <row r="42" spans="1:14" ht="11.25">
      <c r="A42" s="327"/>
      <c r="B42" s="56" t="s">
        <v>89</v>
      </c>
      <c r="C42" s="44"/>
      <c r="D42" s="35">
        <v>16</v>
      </c>
      <c r="E42" s="35">
        <v>12</v>
      </c>
      <c r="F42" s="30"/>
      <c r="G42" s="30"/>
      <c r="H42" s="44"/>
      <c r="I42" s="44"/>
      <c r="J42" s="44"/>
      <c r="K42" s="44"/>
      <c r="L42" s="44"/>
      <c r="M42" s="44"/>
      <c r="N42" s="44"/>
    </row>
    <row r="43" spans="1:14" ht="11.25">
      <c r="A43" s="274"/>
      <c r="B43" s="56" t="s">
        <v>138</v>
      </c>
      <c r="C43" s="44"/>
      <c r="D43" s="35">
        <v>40</v>
      </c>
      <c r="E43" s="35">
        <v>32</v>
      </c>
      <c r="F43" s="30"/>
      <c r="G43" s="30"/>
      <c r="H43" s="30"/>
      <c r="I43" s="30"/>
      <c r="J43" s="30"/>
      <c r="K43" s="30"/>
      <c r="L43" s="30"/>
      <c r="M43" s="30"/>
      <c r="N43" s="30"/>
    </row>
    <row r="44" spans="1:14" ht="11.25">
      <c r="A44" s="274"/>
      <c r="B44" s="56" t="s">
        <v>203</v>
      </c>
      <c r="C44" s="44"/>
      <c r="D44" s="35"/>
      <c r="E44" s="35"/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11.25">
      <c r="A45" s="274"/>
      <c r="B45" s="56" t="s">
        <v>78</v>
      </c>
      <c r="C45" s="44"/>
      <c r="D45" s="35">
        <v>15</v>
      </c>
      <c r="E45" s="35">
        <v>11</v>
      </c>
      <c r="F45" s="30"/>
      <c r="G45" s="30"/>
      <c r="H45" s="30"/>
      <c r="I45" s="30"/>
      <c r="J45" s="30"/>
      <c r="K45" s="30"/>
      <c r="L45" s="30"/>
      <c r="M45" s="30"/>
      <c r="N45" s="44"/>
    </row>
    <row r="46" spans="1:14" ht="11.25">
      <c r="A46" s="274"/>
      <c r="B46" s="56" t="s">
        <v>75</v>
      </c>
      <c r="C46" s="44"/>
      <c r="D46" s="35">
        <v>40</v>
      </c>
      <c r="E46" s="35">
        <v>32</v>
      </c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1.25">
      <c r="A47" s="274"/>
      <c r="B47" s="56" t="s">
        <v>109</v>
      </c>
      <c r="C47" s="44"/>
      <c r="D47" s="35">
        <v>42</v>
      </c>
      <c r="E47" s="35">
        <v>32</v>
      </c>
      <c r="F47" s="30"/>
      <c r="G47" s="30"/>
      <c r="H47" s="30"/>
      <c r="I47" s="30"/>
      <c r="J47" s="30"/>
      <c r="K47" s="30"/>
      <c r="L47" s="30"/>
      <c r="M47" s="30"/>
      <c r="N47" s="30"/>
    </row>
    <row r="48" spans="1:14" ht="11.25">
      <c r="A48" s="274"/>
      <c r="B48" s="56" t="s">
        <v>101</v>
      </c>
      <c r="C48" s="44"/>
      <c r="D48" s="35">
        <v>1</v>
      </c>
      <c r="E48" s="35">
        <v>1</v>
      </c>
      <c r="F48" s="30"/>
      <c r="G48" s="30"/>
      <c r="H48" s="30"/>
      <c r="I48" s="30"/>
      <c r="J48" s="30"/>
      <c r="K48" s="30"/>
      <c r="L48" s="30"/>
      <c r="M48" s="30"/>
      <c r="N48" s="30"/>
    </row>
    <row r="49" spans="1:14" ht="11.25">
      <c r="A49" s="274"/>
      <c r="B49" s="56" t="s">
        <v>92</v>
      </c>
      <c r="C49" s="44"/>
      <c r="D49" s="35">
        <v>9</v>
      </c>
      <c r="E49" s="35">
        <v>9</v>
      </c>
      <c r="F49" s="30"/>
      <c r="G49" s="30"/>
      <c r="H49" s="30"/>
      <c r="I49" s="30"/>
      <c r="J49" s="30"/>
      <c r="K49" s="30"/>
      <c r="L49" s="30"/>
      <c r="M49" s="30"/>
      <c r="N49" s="30"/>
    </row>
    <row r="50" spans="1:14" ht="11.25">
      <c r="A50" s="274"/>
      <c r="B50" s="56" t="s">
        <v>76</v>
      </c>
      <c r="C50" s="44"/>
      <c r="D50" s="35">
        <v>3</v>
      </c>
      <c r="E50" s="35">
        <v>3</v>
      </c>
      <c r="F50" s="30"/>
      <c r="G50" s="30"/>
      <c r="H50" s="30"/>
      <c r="I50" s="30"/>
      <c r="J50" s="30"/>
      <c r="K50" s="30"/>
      <c r="L50" s="30"/>
      <c r="M50" s="30"/>
      <c r="N50" s="30"/>
    </row>
    <row r="51" spans="1:14" ht="11.25">
      <c r="A51" s="274"/>
      <c r="B51" s="56" t="s">
        <v>74</v>
      </c>
      <c r="C51" s="44"/>
      <c r="D51" s="35">
        <v>2</v>
      </c>
      <c r="E51" s="35">
        <v>3</v>
      </c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11.25">
      <c r="A52" s="274"/>
      <c r="B52" s="40" t="s">
        <v>226</v>
      </c>
      <c r="C52" s="30"/>
      <c r="D52" s="33">
        <v>25</v>
      </c>
      <c r="E52" s="33">
        <v>2</v>
      </c>
      <c r="F52" s="30"/>
      <c r="G52" s="30"/>
      <c r="H52" s="30"/>
      <c r="I52" s="30"/>
      <c r="J52" s="30"/>
      <c r="K52" s="30"/>
      <c r="L52" s="30"/>
      <c r="M52" s="30"/>
      <c r="N52" s="30"/>
    </row>
    <row r="53" spans="1:14" ht="11.25">
      <c r="A53" s="274"/>
      <c r="B53" s="40"/>
      <c r="C53" s="30"/>
      <c r="D53" s="33"/>
      <c r="E53" s="33"/>
      <c r="F53" s="30"/>
      <c r="G53" s="30"/>
      <c r="H53" s="30"/>
      <c r="I53" s="30"/>
      <c r="J53" s="30"/>
      <c r="K53" s="30"/>
      <c r="L53" s="30"/>
      <c r="M53" s="30"/>
      <c r="N53" s="30"/>
    </row>
    <row r="54" spans="1:14" ht="11.25">
      <c r="A54" s="406">
        <v>160</v>
      </c>
      <c r="B54" s="503" t="s">
        <v>315</v>
      </c>
      <c r="C54" s="410">
        <v>120</v>
      </c>
      <c r="D54" s="504"/>
      <c r="E54" s="504"/>
      <c r="F54" s="406">
        <v>4.2</v>
      </c>
      <c r="G54" s="406">
        <v>2.7</v>
      </c>
      <c r="H54" s="406">
        <v>18.3</v>
      </c>
      <c r="I54" s="406">
        <v>112</v>
      </c>
      <c r="J54" s="406"/>
      <c r="K54" s="406"/>
      <c r="L54" s="406">
        <v>0</v>
      </c>
      <c r="M54" s="477"/>
      <c r="N54" s="502"/>
    </row>
    <row r="55" spans="1:14" ht="18" customHeight="1">
      <c r="A55" s="406"/>
      <c r="B55" s="503"/>
      <c r="C55" s="410"/>
      <c r="D55" s="504"/>
      <c r="E55" s="504"/>
      <c r="F55" s="406"/>
      <c r="G55" s="406"/>
      <c r="H55" s="406"/>
      <c r="I55" s="406"/>
      <c r="J55" s="406"/>
      <c r="K55" s="406"/>
      <c r="L55" s="406"/>
      <c r="M55" s="501"/>
      <c r="N55" s="501"/>
    </row>
    <row r="56" spans="1:14" s="99" customFormat="1" ht="11.25">
      <c r="A56" s="7"/>
      <c r="B56" s="150" t="s">
        <v>60</v>
      </c>
      <c r="C56" s="7"/>
      <c r="D56" s="33">
        <v>35</v>
      </c>
      <c r="E56" s="33">
        <v>35</v>
      </c>
      <c r="F56" s="7"/>
      <c r="G56" s="7"/>
      <c r="H56" s="7"/>
      <c r="I56" s="7"/>
      <c r="J56" s="7"/>
      <c r="K56" s="7"/>
      <c r="L56" s="7"/>
      <c r="M56" s="30"/>
      <c r="N56" s="30"/>
    </row>
    <row r="57" spans="1:14" ht="11.25">
      <c r="A57" s="7"/>
      <c r="B57" s="150" t="s">
        <v>76</v>
      </c>
      <c r="C57" s="7"/>
      <c r="D57" s="33">
        <v>3</v>
      </c>
      <c r="E57" s="33">
        <v>3</v>
      </c>
      <c r="F57" s="7"/>
      <c r="G57" s="7"/>
      <c r="H57" s="7"/>
      <c r="I57" s="7"/>
      <c r="J57" s="7"/>
      <c r="K57" s="7"/>
      <c r="L57" s="7"/>
      <c r="M57" s="30"/>
      <c r="N57" s="30"/>
    </row>
    <row r="58" spans="1:14" ht="11.25">
      <c r="A58" s="7"/>
      <c r="B58" s="150" t="s">
        <v>110</v>
      </c>
      <c r="C58" s="7"/>
      <c r="D58" s="12"/>
      <c r="E58" s="12"/>
      <c r="F58" s="7"/>
      <c r="G58" s="7"/>
      <c r="H58" s="7"/>
      <c r="I58" s="7"/>
      <c r="J58" s="7"/>
      <c r="K58" s="7"/>
      <c r="L58" s="7"/>
      <c r="M58" s="30"/>
      <c r="N58" s="30"/>
    </row>
    <row r="59" spans="1:14" ht="11.25">
      <c r="A59" s="7"/>
      <c r="B59" s="150" t="s">
        <v>35</v>
      </c>
      <c r="C59" s="7"/>
      <c r="D59" s="12"/>
      <c r="E59" s="12"/>
      <c r="F59" s="7"/>
      <c r="G59" s="7"/>
      <c r="H59" s="7"/>
      <c r="I59" s="7"/>
      <c r="J59" s="7"/>
      <c r="K59" s="7"/>
      <c r="L59" s="7"/>
      <c r="M59" s="30"/>
      <c r="N59" s="30"/>
    </row>
    <row r="60" spans="1:14" ht="11.25">
      <c r="A60" s="7"/>
      <c r="B60" s="150"/>
      <c r="C60" s="7"/>
      <c r="D60" s="12"/>
      <c r="E60" s="12"/>
      <c r="F60" s="7"/>
      <c r="G60" s="7"/>
      <c r="H60" s="7"/>
      <c r="I60" s="7"/>
      <c r="J60" s="7"/>
      <c r="K60" s="7"/>
      <c r="L60" s="7"/>
      <c r="M60" s="30"/>
      <c r="N60" s="30"/>
    </row>
    <row r="61" spans="1:14" ht="11.25">
      <c r="A61" s="7"/>
      <c r="B61" s="150"/>
      <c r="C61" s="7"/>
      <c r="D61" s="12"/>
      <c r="E61" s="12"/>
      <c r="F61" s="7"/>
      <c r="G61" s="7"/>
      <c r="H61" s="7"/>
      <c r="I61" s="7"/>
      <c r="J61" s="7"/>
      <c r="K61" s="7"/>
      <c r="L61" s="7"/>
      <c r="M61" s="30"/>
      <c r="N61" s="30"/>
    </row>
    <row r="62" spans="1:14" ht="27.75" customHeight="1">
      <c r="A62" s="7">
        <v>651</v>
      </c>
      <c r="B62" s="94" t="s">
        <v>312</v>
      </c>
      <c r="C62" s="39">
        <v>70</v>
      </c>
      <c r="D62" s="12"/>
      <c r="E62" s="12"/>
      <c r="F62" s="7">
        <v>18.66</v>
      </c>
      <c r="G62" s="7">
        <v>6.95</v>
      </c>
      <c r="H62" s="7">
        <v>0.42</v>
      </c>
      <c r="I62" s="7">
        <v>229.78</v>
      </c>
      <c r="J62" s="7"/>
      <c r="K62" s="7"/>
      <c r="L62" s="7">
        <v>2.18</v>
      </c>
      <c r="M62" s="30"/>
      <c r="N62" s="30"/>
    </row>
    <row r="63" spans="1:14" ht="11.25">
      <c r="A63" s="7"/>
      <c r="B63" s="150" t="s">
        <v>134</v>
      </c>
      <c r="C63" s="7"/>
      <c r="D63" s="34">
        <v>110</v>
      </c>
      <c r="E63" s="34">
        <v>99</v>
      </c>
      <c r="F63" s="7"/>
      <c r="G63" s="7"/>
      <c r="H63" s="7"/>
      <c r="I63" s="7"/>
      <c r="J63" s="7"/>
      <c r="K63" s="7"/>
      <c r="L63" s="7"/>
      <c r="M63" s="30"/>
      <c r="N63" s="30"/>
    </row>
    <row r="64" spans="1:14" ht="11.25">
      <c r="A64" s="7"/>
      <c r="B64" s="150" t="s">
        <v>135</v>
      </c>
      <c r="C64" s="7"/>
      <c r="D64" s="34">
        <v>1.5</v>
      </c>
      <c r="E64" s="34">
        <v>1</v>
      </c>
      <c r="F64" s="7"/>
      <c r="G64" s="7"/>
      <c r="H64" s="7"/>
      <c r="I64" s="7"/>
      <c r="J64" s="7"/>
      <c r="K64" s="7"/>
      <c r="L64" s="7"/>
      <c r="M64" s="30"/>
      <c r="N64" s="30"/>
    </row>
    <row r="65" spans="1:14" ht="11.25">
      <c r="A65" s="7"/>
      <c r="B65" s="150" t="s">
        <v>92</v>
      </c>
      <c r="C65" s="7"/>
      <c r="D65" s="33">
        <v>3</v>
      </c>
      <c r="E65" s="34">
        <v>3</v>
      </c>
      <c r="F65" s="7"/>
      <c r="G65" s="7"/>
      <c r="H65" s="7"/>
      <c r="I65" s="7"/>
      <c r="J65" s="7"/>
      <c r="K65" s="7"/>
      <c r="L65" s="7"/>
      <c r="M65" s="30"/>
      <c r="N65" s="30"/>
    </row>
    <row r="66" spans="1:14" ht="11.25">
      <c r="A66" s="7"/>
      <c r="B66" s="295" t="s">
        <v>35</v>
      </c>
      <c r="C66" s="7"/>
      <c r="D66" s="34">
        <v>0.1</v>
      </c>
      <c r="E66" s="34">
        <v>0.1</v>
      </c>
      <c r="F66" s="7"/>
      <c r="G66" s="7"/>
      <c r="H66" s="7"/>
      <c r="I66" s="7"/>
      <c r="J66" s="7"/>
      <c r="K66" s="7"/>
      <c r="L66" s="7"/>
      <c r="M66" s="30"/>
      <c r="N66" s="30"/>
    </row>
    <row r="67" spans="1:14" ht="11.25">
      <c r="A67" s="7"/>
      <c r="B67" s="150" t="s">
        <v>128</v>
      </c>
      <c r="C67" s="7"/>
      <c r="D67" s="34">
        <v>1</v>
      </c>
      <c r="E67" s="34">
        <v>1</v>
      </c>
      <c r="F67" s="7"/>
      <c r="G67" s="7"/>
      <c r="H67" s="7"/>
      <c r="I67" s="7"/>
      <c r="J67" s="7"/>
      <c r="K67" s="7"/>
      <c r="L67" s="7"/>
      <c r="M67" s="30"/>
      <c r="N67" s="30"/>
    </row>
    <row r="68" spans="1:14" ht="11.25">
      <c r="A68" s="7"/>
      <c r="B68" s="150"/>
      <c r="C68" s="7"/>
      <c r="D68" s="9"/>
      <c r="E68" s="9"/>
      <c r="F68" s="7"/>
      <c r="G68" s="7"/>
      <c r="H68" s="7"/>
      <c r="I68" s="7"/>
      <c r="J68" s="7"/>
      <c r="K68" s="7"/>
      <c r="L68" s="7"/>
      <c r="M68" s="30"/>
      <c r="N68" s="30"/>
    </row>
    <row r="69" spans="1:14" ht="12.75">
      <c r="A69" s="7">
        <v>759</v>
      </c>
      <c r="B69" s="149" t="s">
        <v>311</v>
      </c>
      <c r="C69" s="30">
        <v>50</v>
      </c>
      <c r="D69" s="34"/>
      <c r="E69" s="34"/>
      <c r="F69" s="7">
        <v>0.44</v>
      </c>
      <c r="G69" s="7">
        <v>1.85</v>
      </c>
      <c r="H69" s="7">
        <v>2.87</v>
      </c>
      <c r="I69" s="7">
        <v>26.78</v>
      </c>
      <c r="J69" s="7"/>
      <c r="K69" s="27"/>
      <c r="L69" s="7">
        <v>0.09</v>
      </c>
      <c r="M69" s="30"/>
      <c r="N69" s="30"/>
    </row>
    <row r="70" spans="1:14" ht="11.25">
      <c r="A70" s="7"/>
      <c r="B70" s="150" t="s">
        <v>77</v>
      </c>
      <c r="C70" s="30"/>
      <c r="D70" s="34">
        <v>4</v>
      </c>
      <c r="E70" s="34">
        <v>4</v>
      </c>
      <c r="F70" s="7"/>
      <c r="G70" s="7"/>
      <c r="H70" s="7"/>
      <c r="I70" s="7"/>
      <c r="J70" s="7"/>
      <c r="K70" s="7"/>
      <c r="L70" s="7"/>
      <c r="M70" s="30"/>
      <c r="N70" s="30"/>
    </row>
    <row r="71" spans="1:14" ht="11.25">
      <c r="A71" s="7"/>
      <c r="B71" s="150" t="s">
        <v>129</v>
      </c>
      <c r="C71" s="30"/>
      <c r="D71" s="34">
        <v>2</v>
      </c>
      <c r="E71" s="34">
        <v>2</v>
      </c>
      <c r="F71" s="7"/>
      <c r="G71" s="7"/>
      <c r="H71" s="7"/>
      <c r="I71" s="7"/>
      <c r="J71" s="7"/>
      <c r="K71" s="7"/>
      <c r="L71" s="7"/>
      <c r="M71" s="44"/>
      <c r="N71" s="44"/>
    </row>
    <row r="72" spans="1:14" ht="11.25">
      <c r="A72" s="7"/>
      <c r="B72" s="150" t="s">
        <v>132</v>
      </c>
      <c r="C72" s="30"/>
      <c r="D72" s="33">
        <v>0.2</v>
      </c>
      <c r="E72" s="33">
        <v>0.2</v>
      </c>
      <c r="F72" s="7"/>
      <c r="G72" s="7"/>
      <c r="H72" s="7"/>
      <c r="I72" s="7"/>
      <c r="J72" s="7"/>
      <c r="K72" s="7"/>
      <c r="L72" s="7"/>
      <c r="M72" s="30"/>
      <c r="N72" s="30"/>
    </row>
    <row r="73" spans="1:14" s="99" customFormat="1" ht="11.25">
      <c r="A73" s="274"/>
      <c r="B73" s="40"/>
      <c r="C73" s="30"/>
      <c r="D73" s="33"/>
      <c r="E73" s="33"/>
      <c r="F73" s="30"/>
      <c r="G73" s="30"/>
      <c r="H73" s="30"/>
      <c r="I73" s="30"/>
      <c r="J73" s="30"/>
      <c r="K73" s="30"/>
      <c r="L73" s="30"/>
      <c r="M73" s="30"/>
      <c r="N73" s="30"/>
    </row>
    <row r="74" spans="1:14" ht="21">
      <c r="A74" s="327">
        <v>275</v>
      </c>
      <c r="B74" s="82" t="s">
        <v>206</v>
      </c>
      <c r="C74" s="29">
        <v>180</v>
      </c>
      <c r="D74" s="35"/>
      <c r="E74" s="35"/>
      <c r="F74" s="44">
        <v>0.19</v>
      </c>
      <c r="G74" s="44">
        <v>0.78</v>
      </c>
      <c r="H74" s="44">
        <v>15.8</v>
      </c>
      <c r="I74" s="44">
        <v>71.87</v>
      </c>
      <c r="J74" s="44"/>
      <c r="K74" s="44"/>
      <c r="L74" s="44">
        <v>28</v>
      </c>
      <c r="M74" s="30"/>
      <c r="N74" s="30"/>
    </row>
    <row r="75" spans="1:14" ht="11.25">
      <c r="A75" s="274"/>
      <c r="B75" s="40" t="s">
        <v>228</v>
      </c>
      <c r="C75" s="30"/>
      <c r="D75" s="33">
        <v>16</v>
      </c>
      <c r="E75" s="33">
        <v>14</v>
      </c>
      <c r="F75" s="30"/>
      <c r="G75" s="30"/>
      <c r="H75" s="30"/>
      <c r="I75" s="30"/>
      <c r="J75" s="30"/>
      <c r="K75" s="30"/>
      <c r="L75" s="30"/>
      <c r="M75" s="30"/>
      <c r="N75" s="30"/>
    </row>
    <row r="76" spans="1:14" ht="11.25">
      <c r="A76" s="274"/>
      <c r="B76" s="40" t="s">
        <v>95</v>
      </c>
      <c r="C76" s="30"/>
      <c r="D76" s="33">
        <v>5</v>
      </c>
      <c r="E76" s="33">
        <v>5</v>
      </c>
      <c r="F76" s="30"/>
      <c r="G76" s="30"/>
      <c r="H76" s="30"/>
      <c r="I76" s="30"/>
      <c r="J76" s="30"/>
      <c r="K76" s="30"/>
      <c r="L76" s="30"/>
      <c r="M76" s="30"/>
      <c r="N76" s="30"/>
    </row>
    <row r="77" spans="1:14" ht="11.25">
      <c r="A77" s="274"/>
      <c r="B77" s="40" t="s">
        <v>62</v>
      </c>
      <c r="C77" s="30"/>
      <c r="D77" s="33">
        <v>11</v>
      </c>
      <c r="E77" s="33">
        <v>11</v>
      </c>
      <c r="F77" s="30"/>
      <c r="G77" s="30"/>
      <c r="H77" s="30"/>
      <c r="I77" s="30"/>
      <c r="J77" s="30"/>
      <c r="K77" s="30"/>
      <c r="L77" s="30"/>
      <c r="M77" s="30"/>
      <c r="N77" s="30"/>
    </row>
    <row r="78" spans="1:14" ht="11.25">
      <c r="A78" s="274"/>
      <c r="B78" s="56" t="s">
        <v>110</v>
      </c>
      <c r="C78" s="30"/>
      <c r="D78" s="35">
        <v>167.5</v>
      </c>
      <c r="E78" s="33">
        <v>167.5</v>
      </c>
      <c r="F78" s="30"/>
      <c r="G78" s="30"/>
      <c r="H78" s="30"/>
      <c r="I78" s="30"/>
      <c r="J78" s="30"/>
      <c r="K78" s="30"/>
      <c r="L78" s="30"/>
      <c r="M78" s="30"/>
      <c r="N78" s="30"/>
    </row>
    <row r="79" spans="1:14" ht="11.25">
      <c r="A79" s="274"/>
      <c r="B79" s="56"/>
      <c r="C79" s="30"/>
      <c r="D79" s="35"/>
      <c r="E79" s="33"/>
      <c r="F79" s="30"/>
      <c r="G79" s="30"/>
      <c r="H79" s="30"/>
      <c r="I79" s="30"/>
      <c r="J79" s="30"/>
      <c r="K79" s="30"/>
      <c r="L79" s="30"/>
      <c r="M79" s="116"/>
      <c r="N79" s="116"/>
    </row>
    <row r="80" spans="1:14" ht="21">
      <c r="A80" s="274"/>
      <c r="B80" s="77" t="s">
        <v>79</v>
      </c>
      <c r="C80" s="39">
        <v>40</v>
      </c>
      <c r="D80" s="34">
        <v>40</v>
      </c>
      <c r="E80" s="34">
        <v>40</v>
      </c>
      <c r="F80" s="29">
        <v>2.24</v>
      </c>
      <c r="G80" s="30">
        <v>0.12</v>
      </c>
      <c r="H80" s="30">
        <v>5.36</v>
      </c>
      <c r="I80" s="30">
        <v>22.6</v>
      </c>
      <c r="J80" s="30"/>
      <c r="K80" s="30"/>
      <c r="L80" s="30">
        <v>0</v>
      </c>
      <c r="M80" s="30"/>
      <c r="N80" s="30"/>
    </row>
    <row r="81" spans="1:14" ht="11.25">
      <c r="A81" s="274"/>
      <c r="B81" s="40"/>
      <c r="C81" s="30"/>
      <c r="D81" s="33"/>
      <c r="E81" s="33"/>
      <c r="F81" s="30"/>
      <c r="G81" s="30"/>
      <c r="H81" s="30"/>
      <c r="I81" s="30"/>
      <c r="J81" s="30"/>
      <c r="K81" s="30"/>
      <c r="L81" s="30"/>
      <c r="M81" s="91"/>
      <c r="N81" s="91"/>
    </row>
    <row r="82" spans="1:14" ht="12" thickBot="1">
      <c r="A82" s="206"/>
      <c r="B82" s="144"/>
      <c r="C82" s="116"/>
      <c r="D82" s="186"/>
      <c r="E82" s="186"/>
      <c r="F82" s="116"/>
      <c r="G82" s="116"/>
      <c r="H82" s="116"/>
      <c r="I82" s="116"/>
      <c r="J82" s="116"/>
      <c r="K82" s="116"/>
      <c r="L82" s="116"/>
      <c r="M82" s="116"/>
      <c r="N82" s="116"/>
    </row>
    <row r="83" spans="1:14" ht="12" thickBot="1">
      <c r="A83" s="275"/>
      <c r="B83" s="390" t="s">
        <v>80</v>
      </c>
      <c r="C83" s="334">
        <v>0.13</v>
      </c>
      <c r="D83" s="241"/>
      <c r="E83" s="241"/>
      <c r="F83" s="237">
        <f>SUM(F84:F85)</f>
        <v>6.18</v>
      </c>
      <c r="G83" s="237">
        <f aca="true" t="shared" si="2" ref="G83:L83">SUM(G84:G85)</f>
        <v>6.91</v>
      </c>
      <c r="H83" s="237">
        <f t="shared" si="2"/>
        <v>43.98</v>
      </c>
      <c r="I83" s="237">
        <f t="shared" si="2"/>
        <v>202.45</v>
      </c>
      <c r="J83" s="341"/>
      <c r="K83" s="369"/>
      <c r="L83" s="237">
        <f t="shared" si="2"/>
        <v>0</v>
      </c>
      <c r="M83" s="237"/>
      <c r="N83" s="297"/>
    </row>
    <row r="84" spans="1:14" ht="11.25">
      <c r="A84" s="207"/>
      <c r="B84" s="305" t="s">
        <v>229</v>
      </c>
      <c r="C84" s="115">
        <v>45</v>
      </c>
      <c r="D84" s="113">
        <v>45</v>
      </c>
      <c r="E84" s="113">
        <v>45</v>
      </c>
      <c r="F84" s="91">
        <v>3.38</v>
      </c>
      <c r="G84" s="91">
        <v>4.41</v>
      </c>
      <c r="H84" s="91">
        <v>33.48</v>
      </c>
      <c r="I84" s="91">
        <v>126.45</v>
      </c>
      <c r="J84" s="91"/>
      <c r="K84" s="91"/>
      <c r="L84" s="91">
        <v>0</v>
      </c>
      <c r="M84" s="354"/>
      <c r="N84" s="354"/>
    </row>
    <row r="85" spans="1:14" ht="11.25">
      <c r="A85" s="274">
        <v>254</v>
      </c>
      <c r="B85" s="40" t="s">
        <v>165</v>
      </c>
      <c r="C85" s="30">
        <v>160</v>
      </c>
      <c r="D85" s="33">
        <v>160</v>
      </c>
      <c r="E85" s="33">
        <v>160</v>
      </c>
      <c r="F85" s="30">
        <v>2.8</v>
      </c>
      <c r="G85" s="30">
        <v>2.5</v>
      </c>
      <c r="H85" s="30">
        <v>10.5</v>
      </c>
      <c r="I85" s="30">
        <v>76</v>
      </c>
      <c r="J85" s="30"/>
      <c r="K85" s="30"/>
      <c r="L85" s="30">
        <v>0</v>
      </c>
      <c r="M85" s="116"/>
      <c r="N85" s="116"/>
    </row>
    <row r="86" spans="1:14" ht="11.25">
      <c r="A86" s="274"/>
      <c r="B86" s="40"/>
      <c r="C86" s="30"/>
      <c r="D86" s="33"/>
      <c r="E86" s="33"/>
      <c r="F86" s="30"/>
      <c r="G86" s="29"/>
      <c r="H86" s="29"/>
      <c r="I86" s="29"/>
      <c r="J86" s="29"/>
      <c r="K86" s="29"/>
      <c r="L86" s="29"/>
      <c r="M86" s="91"/>
      <c r="N86" s="91"/>
    </row>
    <row r="87" spans="1:14" ht="12" thickBot="1">
      <c r="A87" s="206"/>
      <c r="B87" s="144"/>
      <c r="C87" s="116"/>
      <c r="D87" s="186"/>
      <c r="E87" s="186"/>
      <c r="F87" s="116"/>
      <c r="G87" s="116"/>
      <c r="H87" s="116"/>
      <c r="I87" s="116"/>
      <c r="J87" s="116"/>
      <c r="K87" s="116"/>
      <c r="L87" s="116"/>
      <c r="M87" s="116"/>
      <c r="N87" s="116"/>
    </row>
    <row r="88" spans="1:14" ht="12" thickBot="1">
      <c r="A88" s="275"/>
      <c r="B88" s="390" t="s">
        <v>84</v>
      </c>
      <c r="C88" s="334">
        <v>0.28</v>
      </c>
      <c r="D88" s="241"/>
      <c r="E88" s="241"/>
      <c r="F88" s="237">
        <f>SUM(F89:F115)</f>
        <v>24.310000000000002</v>
      </c>
      <c r="G88" s="237">
        <f aca="true" t="shared" si="3" ref="G88:L88">SUM(G89:G115)</f>
        <v>36.03</v>
      </c>
      <c r="H88" s="237">
        <f t="shared" si="3"/>
        <v>242.34</v>
      </c>
      <c r="I88" s="237">
        <f t="shared" si="3"/>
        <v>1232.16</v>
      </c>
      <c r="J88" s="237"/>
      <c r="K88" s="237"/>
      <c r="L88" s="237">
        <f t="shared" si="3"/>
        <v>102.33000000000001</v>
      </c>
      <c r="M88" s="237"/>
      <c r="N88" s="297"/>
    </row>
    <row r="89" spans="1:14" ht="21">
      <c r="A89" s="207">
        <v>129</v>
      </c>
      <c r="B89" s="305" t="s">
        <v>230</v>
      </c>
      <c r="C89" s="115">
        <v>50</v>
      </c>
      <c r="D89" s="113"/>
      <c r="E89" s="113"/>
      <c r="F89" s="310">
        <v>8.47</v>
      </c>
      <c r="G89" s="91">
        <v>3.67</v>
      </c>
      <c r="H89" s="91">
        <v>73.51</v>
      </c>
      <c r="I89" s="91">
        <v>374.06</v>
      </c>
      <c r="J89" s="91"/>
      <c r="K89" s="91"/>
      <c r="L89" s="91">
        <v>4.91</v>
      </c>
      <c r="M89" s="91"/>
      <c r="N89" s="91"/>
    </row>
    <row r="90" spans="1:14" ht="11.25">
      <c r="A90" s="274"/>
      <c r="B90" s="40" t="s">
        <v>231</v>
      </c>
      <c r="C90" s="30"/>
      <c r="D90" s="106">
        <v>45</v>
      </c>
      <c r="E90" s="106">
        <v>40</v>
      </c>
      <c r="F90" s="30"/>
      <c r="G90" s="30"/>
      <c r="H90" s="30"/>
      <c r="I90" s="30"/>
      <c r="J90" s="30"/>
      <c r="K90" s="30"/>
      <c r="L90" s="30"/>
      <c r="M90" s="30"/>
      <c r="N90" s="30"/>
    </row>
    <row r="91" spans="1:14" ht="11.25">
      <c r="A91" s="274"/>
      <c r="B91" s="78" t="s">
        <v>61</v>
      </c>
      <c r="C91" s="30"/>
      <c r="D91" s="33">
        <v>20</v>
      </c>
      <c r="E91" s="33">
        <v>20</v>
      </c>
      <c r="F91" s="30"/>
      <c r="G91" s="30"/>
      <c r="H91" s="30"/>
      <c r="I91" s="30"/>
      <c r="J91" s="30"/>
      <c r="K91" s="30"/>
      <c r="L91" s="30"/>
      <c r="M91" s="30"/>
      <c r="N91" s="30"/>
    </row>
    <row r="92" spans="1:14" ht="11.25">
      <c r="A92" s="274"/>
      <c r="B92" s="40" t="s">
        <v>82</v>
      </c>
      <c r="C92" s="30"/>
      <c r="D92" s="33" t="s">
        <v>175</v>
      </c>
      <c r="E92" s="33">
        <v>7</v>
      </c>
      <c r="F92" s="30"/>
      <c r="G92" s="30"/>
      <c r="H92" s="30"/>
      <c r="I92" s="30"/>
      <c r="J92" s="30"/>
      <c r="K92" s="30"/>
      <c r="L92" s="30"/>
      <c r="M92" s="30"/>
      <c r="N92" s="30"/>
    </row>
    <row r="93" spans="1:14" ht="11.25">
      <c r="A93" s="274"/>
      <c r="B93" s="57" t="s">
        <v>74</v>
      </c>
      <c r="C93" s="39"/>
      <c r="D93" s="33">
        <v>2</v>
      </c>
      <c r="E93" s="33">
        <v>2</v>
      </c>
      <c r="F93" s="30"/>
      <c r="G93" s="30"/>
      <c r="H93" s="30"/>
      <c r="I93" s="30"/>
      <c r="J93" s="30"/>
      <c r="K93" s="30"/>
      <c r="L93" s="30"/>
      <c r="M93" s="30"/>
      <c r="N93" s="30"/>
    </row>
    <row r="94" spans="1:14" ht="11.25">
      <c r="A94" s="274"/>
      <c r="B94" s="57" t="s">
        <v>211</v>
      </c>
      <c r="C94" s="39"/>
      <c r="D94" s="33">
        <v>15</v>
      </c>
      <c r="E94" s="33">
        <v>11</v>
      </c>
      <c r="F94" s="30"/>
      <c r="G94" s="30"/>
      <c r="H94" s="30"/>
      <c r="I94" s="30"/>
      <c r="J94" s="30"/>
      <c r="K94" s="30"/>
      <c r="L94" s="30"/>
      <c r="M94" s="30"/>
      <c r="N94" s="30"/>
    </row>
    <row r="95" spans="1:14" ht="11.25">
      <c r="A95" s="274"/>
      <c r="B95" s="57" t="s">
        <v>176</v>
      </c>
      <c r="C95" s="39"/>
      <c r="D95" s="33">
        <v>8</v>
      </c>
      <c r="E95" s="33">
        <v>8</v>
      </c>
      <c r="F95" s="30"/>
      <c r="G95" s="30"/>
      <c r="H95" s="30"/>
      <c r="I95" s="30"/>
      <c r="J95" s="30"/>
      <c r="K95" s="30"/>
      <c r="L95" s="30"/>
      <c r="M95" s="30"/>
      <c r="N95" s="30"/>
    </row>
    <row r="96" spans="1:14" ht="11.25">
      <c r="A96" s="274"/>
      <c r="B96" s="40" t="s">
        <v>35</v>
      </c>
      <c r="C96" s="30"/>
      <c r="D96" s="33">
        <v>1</v>
      </c>
      <c r="E96" s="33">
        <v>1</v>
      </c>
      <c r="F96" s="30"/>
      <c r="G96" s="30"/>
      <c r="H96" s="30"/>
      <c r="I96" s="30"/>
      <c r="J96" s="30"/>
      <c r="K96" s="30"/>
      <c r="L96" s="30"/>
      <c r="M96" s="30"/>
      <c r="N96" s="30"/>
    </row>
    <row r="97" spans="1:14" ht="11.25">
      <c r="A97" s="274"/>
      <c r="B97" s="40" t="s">
        <v>129</v>
      </c>
      <c r="C97" s="30"/>
      <c r="D97" s="33">
        <v>2</v>
      </c>
      <c r="E97" s="33">
        <v>2</v>
      </c>
      <c r="F97" s="30"/>
      <c r="G97" s="30"/>
      <c r="H97" s="30"/>
      <c r="I97" s="30"/>
      <c r="J97" s="30"/>
      <c r="K97" s="30"/>
      <c r="L97" s="30"/>
      <c r="M97" s="30"/>
      <c r="N97" s="30"/>
    </row>
    <row r="98" spans="1:14" ht="11.25">
      <c r="A98" s="274"/>
      <c r="B98" s="40"/>
      <c r="C98" s="30"/>
      <c r="D98" s="33"/>
      <c r="E98" s="33"/>
      <c r="F98" s="30"/>
      <c r="G98" s="30"/>
      <c r="H98" s="30"/>
      <c r="I98" s="30"/>
      <c r="J98" s="30"/>
      <c r="K98" s="30"/>
      <c r="L98" s="30"/>
      <c r="M98" s="30"/>
      <c r="N98" s="30"/>
    </row>
    <row r="99" spans="1:14" ht="21">
      <c r="A99" s="274">
        <v>133</v>
      </c>
      <c r="B99" s="82" t="s">
        <v>160</v>
      </c>
      <c r="C99" s="30">
        <v>100</v>
      </c>
      <c r="D99" s="33"/>
      <c r="E99" s="33"/>
      <c r="F99" s="30">
        <v>7.01</v>
      </c>
      <c r="G99" s="30">
        <v>31.67</v>
      </c>
      <c r="H99" s="30">
        <v>70.41</v>
      </c>
      <c r="I99" s="30">
        <v>435.36</v>
      </c>
      <c r="J99" s="30"/>
      <c r="K99" s="30"/>
      <c r="L99" s="30">
        <v>5.29</v>
      </c>
      <c r="M99" s="30"/>
      <c r="N99" s="30"/>
    </row>
    <row r="100" spans="1:14" ht="11.25">
      <c r="A100" s="274"/>
      <c r="B100" s="56" t="s">
        <v>99</v>
      </c>
      <c r="C100" s="44"/>
      <c r="D100" s="35"/>
      <c r="E100" s="35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1:14" ht="11.25">
      <c r="A101" s="274"/>
      <c r="B101" s="56" t="s">
        <v>91</v>
      </c>
      <c r="C101" s="44"/>
      <c r="D101" s="35"/>
      <c r="E101" s="35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1:14" ht="11.25">
      <c r="A102" s="274"/>
      <c r="B102" s="56" t="s">
        <v>69</v>
      </c>
      <c r="C102" s="44"/>
      <c r="D102" s="35"/>
      <c r="E102" s="35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1:14" ht="11.25">
      <c r="A103" s="274"/>
      <c r="B103" s="56" t="s">
        <v>70</v>
      </c>
      <c r="C103" s="44"/>
      <c r="D103" s="35">
        <v>150</v>
      </c>
      <c r="E103" s="35">
        <v>97</v>
      </c>
      <c r="F103" s="30">
        <v>6.4</v>
      </c>
      <c r="G103" s="30">
        <v>0.29</v>
      </c>
      <c r="H103" s="30">
        <v>69.45</v>
      </c>
      <c r="I103" s="30">
        <v>307.5</v>
      </c>
      <c r="J103" s="30"/>
      <c r="K103" s="30"/>
      <c r="L103" s="30">
        <v>5.53</v>
      </c>
      <c r="M103" s="30"/>
      <c r="N103" s="30"/>
    </row>
    <row r="104" spans="1:14" ht="11.25">
      <c r="A104" s="274"/>
      <c r="B104" s="56" t="s">
        <v>71</v>
      </c>
      <c r="C104" s="44"/>
      <c r="D104" s="35"/>
      <c r="E104" s="35"/>
      <c r="F104" s="30"/>
      <c r="G104" s="30"/>
      <c r="H104" s="30"/>
      <c r="I104" s="30"/>
      <c r="J104" s="30"/>
      <c r="K104" s="30"/>
      <c r="L104" s="30"/>
      <c r="M104" s="29"/>
      <c r="N104" s="29"/>
    </row>
    <row r="105" spans="1:14" ht="11.25">
      <c r="A105" s="274"/>
      <c r="B105" s="56" t="s">
        <v>61</v>
      </c>
      <c r="C105" s="30"/>
      <c r="D105" s="33">
        <v>20</v>
      </c>
      <c r="E105" s="33">
        <v>20</v>
      </c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1:14" ht="11.25">
      <c r="A106" s="274"/>
      <c r="B106" s="56" t="s">
        <v>76</v>
      </c>
      <c r="C106" s="30"/>
      <c r="D106" s="33">
        <v>3</v>
      </c>
      <c r="E106" s="33">
        <v>3</v>
      </c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1:14" ht="11.25">
      <c r="A107" s="274"/>
      <c r="B107" s="40"/>
      <c r="C107" s="30"/>
      <c r="D107" s="33"/>
      <c r="E107" s="33"/>
      <c r="F107" s="30"/>
      <c r="G107" s="29"/>
      <c r="H107" s="29"/>
      <c r="I107" s="29"/>
      <c r="J107" s="29"/>
      <c r="K107" s="29"/>
      <c r="L107" s="29"/>
      <c r="M107" s="30"/>
      <c r="N107" s="30"/>
    </row>
    <row r="108" spans="1:14" ht="21">
      <c r="A108" s="274">
        <v>273</v>
      </c>
      <c r="B108" s="77" t="s">
        <v>194</v>
      </c>
      <c r="C108" s="30">
        <v>150</v>
      </c>
      <c r="D108" s="33"/>
      <c r="E108" s="33"/>
      <c r="F108" s="30">
        <v>0.2</v>
      </c>
      <c r="G108" s="30">
        <v>0.08</v>
      </c>
      <c r="H108" s="30">
        <v>12.88</v>
      </c>
      <c r="I108" s="30">
        <v>36.94</v>
      </c>
      <c r="J108" s="30"/>
      <c r="K108" s="30"/>
      <c r="L108" s="30">
        <v>60</v>
      </c>
      <c r="M108" s="30"/>
      <c r="N108" s="30"/>
    </row>
    <row r="109" spans="1:14" ht="11.25">
      <c r="A109" s="274"/>
      <c r="B109" s="40" t="s">
        <v>218</v>
      </c>
      <c r="C109" s="30"/>
      <c r="D109" s="33">
        <v>6</v>
      </c>
      <c r="E109" s="33">
        <v>6</v>
      </c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1:14" ht="11.25">
      <c r="A110" s="274"/>
      <c r="B110" s="40" t="s">
        <v>62</v>
      </c>
      <c r="C110" s="30"/>
      <c r="D110" s="33">
        <v>10</v>
      </c>
      <c r="E110" s="33">
        <v>10</v>
      </c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1:14" ht="11.25">
      <c r="A111" s="274"/>
      <c r="B111" s="40" t="s">
        <v>110</v>
      </c>
      <c r="C111" s="30"/>
      <c r="D111" s="33">
        <v>151</v>
      </c>
      <c r="E111" s="33">
        <v>151</v>
      </c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1:14" ht="11.25">
      <c r="A112" s="274"/>
      <c r="B112" s="40"/>
      <c r="C112" s="30"/>
      <c r="D112" s="33"/>
      <c r="E112" s="33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1:14" ht="11.25">
      <c r="A113" s="274"/>
      <c r="B113" s="40" t="s">
        <v>232</v>
      </c>
      <c r="C113" s="30">
        <v>70</v>
      </c>
      <c r="D113" s="33">
        <v>80</v>
      </c>
      <c r="E113" s="33">
        <v>70</v>
      </c>
      <c r="F113" s="30">
        <v>0.56</v>
      </c>
      <c r="G113" s="30">
        <v>0.14</v>
      </c>
      <c r="H113" s="30">
        <v>5.25</v>
      </c>
      <c r="I113" s="30">
        <v>26.6</v>
      </c>
      <c r="J113" s="30"/>
      <c r="K113" s="30"/>
      <c r="L113" s="30">
        <v>26.6</v>
      </c>
      <c r="M113" s="30"/>
      <c r="N113" s="30"/>
    </row>
    <row r="114" spans="1:14" ht="11.25">
      <c r="A114" s="274"/>
      <c r="B114" s="40"/>
      <c r="C114" s="30"/>
      <c r="D114" s="33"/>
      <c r="E114" s="33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21">
      <c r="A115" s="274"/>
      <c r="B115" s="77" t="s">
        <v>65</v>
      </c>
      <c r="C115" s="39">
        <v>22</v>
      </c>
      <c r="D115" s="33">
        <v>22</v>
      </c>
      <c r="E115" s="33">
        <v>22</v>
      </c>
      <c r="F115" s="29">
        <v>1.67</v>
      </c>
      <c r="G115" s="30">
        <v>0.18</v>
      </c>
      <c r="H115" s="30">
        <v>10.84</v>
      </c>
      <c r="I115" s="30">
        <v>51.7</v>
      </c>
      <c r="J115" s="30"/>
      <c r="K115" s="30"/>
      <c r="L115" s="30">
        <v>0</v>
      </c>
      <c r="M115" s="30"/>
      <c r="N115" s="30"/>
    </row>
    <row r="116" spans="1:14" ht="11.25">
      <c r="A116" s="274"/>
      <c r="B116" s="40"/>
      <c r="C116" s="30"/>
      <c r="D116" s="33"/>
      <c r="E116" s="33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1:14" ht="11.25">
      <c r="A117" s="274"/>
      <c r="B117" s="40" t="s">
        <v>122</v>
      </c>
      <c r="C117" s="30">
        <f>SUM(C115,C113,C108,C99,C89,C85,C84,C80,C74,C69,C62,C54,C34,C30,C27,C24,C18,C11)</f>
        <v>1775</v>
      </c>
      <c r="D117" s="141">
        <f>SUM(D9:D115)</f>
        <v>2219.3</v>
      </c>
      <c r="E117" s="141">
        <f>SUM(E9:E115)</f>
        <v>1966.8</v>
      </c>
      <c r="F117" s="397">
        <f>SUM(F115,F113,F108,F103,F99,F89,F85,F84,F80,F74,F69,F62,F54,F34,F30,F27,F24,F18,F11)</f>
        <v>78.71000000000001</v>
      </c>
      <c r="G117" s="30">
        <f>SUM(G115,G113,G108,G103,G99,G89,G85,G84,G80,G74,G69,G62,G54,G34,G30,G27,G24,G18,G11)</f>
        <v>72.97000000000001</v>
      </c>
      <c r="H117" s="30">
        <f>SUM(H115,H113,H108,H103,H99,H89,H85,H84,H80,H74,H69,H62,H54,H34,H30,H27,H24,H18,H11)</f>
        <v>440.15999999999997</v>
      </c>
      <c r="I117" s="30">
        <f>SUM(I88,I83,I29,I26,I9)</f>
        <v>2578.2700000000004</v>
      </c>
      <c r="J117" s="30"/>
      <c r="K117" s="30"/>
      <c r="L117" s="30">
        <f>SUM(L88,L83,L29,L26,L9)</f>
        <v>166.09000000000003</v>
      </c>
      <c r="M117" s="30"/>
      <c r="N117" s="30"/>
    </row>
  </sheetData>
  <sheetProtection/>
  <mergeCells count="30">
    <mergeCell ref="G54:G55"/>
    <mergeCell ref="H54:H55"/>
    <mergeCell ref="I54:I55"/>
    <mergeCell ref="J54:J55"/>
    <mergeCell ref="K54:K55"/>
    <mergeCell ref="L54:L55"/>
    <mergeCell ref="A54:A55"/>
    <mergeCell ref="B54:B55"/>
    <mergeCell ref="C54:C55"/>
    <mergeCell ref="D54:D55"/>
    <mergeCell ref="E54:E55"/>
    <mergeCell ref="F54:F55"/>
    <mergeCell ref="D18:D19"/>
    <mergeCell ref="C18:C19"/>
    <mergeCell ref="N18:N19"/>
    <mergeCell ref="M18:M19"/>
    <mergeCell ref="L18:L19"/>
    <mergeCell ref="K18:K19"/>
    <mergeCell ref="J18:J19"/>
    <mergeCell ref="I18:I19"/>
    <mergeCell ref="M54:M55"/>
    <mergeCell ref="N54:N55"/>
    <mergeCell ref="F7:H7"/>
    <mergeCell ref="J7:L7"/>
    <mergeCell ref="B18:B19"/>
    <mergeCell ref="A18:A19"/>
    <mergeCell ref="H18:H19"/>
    <mergeCell ref="G18:G19"/>
    <mergeCell ref="F18:F19"/>
    <mergeCell ref="E18:E19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13"/>
  <sheetViews>
    <sheetView zoomScale="150" zoomScaleNormal="150" zoomScalePageLayoutView="0" workbookViewId="0" topLeftCell="A1">
      <selection activeCell="F112" sqref="F112"/>
    </sheetView>
  </sheetViews>
  <sheetFormatPr defaultColWidth="11.375" defaultRowHeight="12.75"/>
  <cols>
    <col min="1" max="1" width="9.125" style="208" customWidth="1"/>
    <col min="2" max="2" width="11.25390625" style="60" customWidth="1"/>
    <col min="3" max="3" width="7.625" style="60" customWidth="1"/>
    <col min="4" max="4" width="6.375" style="60" customWidth="1"/>
    <col min="5" max="5" width="7.00390625" style="60" customWidth="1"/>
    <col min="6" max="6" width="6.375" style="60" customWidth="1"/>
    <col min="7" max="7" width="6.625" style="60" customWidth="1"/>
    <col min="8" max="8" width="6.125" style="60" customWidth="1"/>
    <col min="9" max="9" width="10.75390625" style="60" customWidth="1"/>
    <col min="10" max="10" width="6.125" style="60" customWidth="1"/>
    <col min="11" max="11" width="6.00390625" style="60" customWidth="1"/>
    <col min="12" max="12" width="5.75390625" style="60" customWidth="1"/>
    <col min="13" max="13" width="10.625" style="60" customWidth="1"/>
    <col min="14" max="14" width="6.625" style="60" customWidth="1"/>
    <col min="15" max="16384" width="11.375" style="60" customWidth="1"/>
  </cols>
  <sheetData>
    <row r="1" spans="1:14" s="74" customFormat="1" ht="11.25">
      <c r="A1" s="204"/>
      <c r="B1" s="40"/>
      <c r="C1" s="40"/>
      <c r="D1" s="40"/>
      <c r="E1" s="148" t="s">
        <v>36</v>
      </c>
      <c r="F1" s="40"/>
      <c r="G1" s="40"/>
      <c r="H1" s="40"/>
      <c r="I1" s="40"/>
      <c r="J1" s="40"/>
      <c r="K1" s="40"/>
      <c r="L1" s="40"/>
      <c r="M1" s="40"/>
      <c r="N1" s="40"/>
    </row>
    <row r="2" spans="1:14" s="74" customFormat="1" ht="11.25">
      <c r="A2" s="53" t="s">
        <v>37</v>
      </c>
      <c r="B2" s="353" t="s">
        <v>335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74" customFormat="1" ht="11.25">
      <c r="A3" s="53" t="s">
        <v>38</v>
      </c>
      <c r="B3" s="40" t="s">
        <v>115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s="74" customFormat="1" ht="11.25">
      <c r="A4" s="53" t="s">
        <v>40</v>
      </c>
      <c r="B4" s="52" t="s">
        <v>326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s="74" customFormat="1" ht="24.75" customHeight="1">
      <c r="A5" s="386" t="s">
        <v>41</v>
      </c>
      <c r="B5" s="40" t="s">
        <v>302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s="74" customFormat="1" ht="12" thickBot="1">
      <c r="A6" s="255"/>
      <c r="B6" s="144" t="s">
        <v>42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s="76" customFormat="1" ht="32.25" thickBot="1">
      <c r="A7" s="381" t="s">
        <v>43</v>
      </c>
      <c r="B7" s="383" t="s">
        <v>123</v>
      </c>
      <c r="C7" s="383" t="s">
        <v>44</v>
      </c>
      <c r="D7" s="383" t="s">
        <v>45</v>
      </c>
      <c r="E7" s="383" t="s">
        <v>46</v>
      </c>
      <c r="F7" s="468" t="s">
        <v>47</v>
      </c>
      <c r="G7" s="468"/>
      <c r="H7" s="468"/>
      <c r="I7" s="383" t="s">
        <v>48</v>
      </c>
      <c r="J7" s="468" t="s">
        <v>49</v>
      </c>
      <c r="K7" s="468"/>
      <c r="L7" s="468"/>
      <c r="M7" s="383" t="s">
        <v>50</v>
      </c>
      <c r="N7" s="383"/>
    </row>
    <row r="8" spans="1:14" s="74" customFormat="1" ht="12" thickBot="1">
      <c r="A8" s="256"/>
      <c r="B8" s="387"/>
      <c r="C8" s="145"/>
      <c r="D8" s="145"/>
      <c r="E8" s="145"/>
      <c r="F8" s="388" t="s">
        <v>51</v>
      </c>
      <c r="G8" s="388" t="s">
        <v>52</v>
      </c>
      <c r="H8" s="388" t="s">
        <v>53</v>
      </c>
      <c r="I8" s="388"/>
      <c r="J8" s="388" t="s">
        <v>54</v>
      </c>
      <c r="K8" s="388" t="s">
        <v>55</v>
      </c>
      <c r="L8" s="388" t="s">
        <v>56</v>
      </c>
      <c r="M8" s="388" t="s">
        <v>57</v>
      </c>
      <c r="N8" s="388" t="s">
        <v>58</v>
      </c>
    </row>
    <row r="9" spans="1:14" s="74" customFormat="1" ht="12" thickBot="1">
      <c r="A9" s="257"/>
      <c r="B9" s="392" t="s">
        <v>59</v>
      </c>
      <c r="C9" s="334">
        <v>0.24</v>
      </c>
      <c r="D9" s="237"/>
      <c r="E9" s="237"/>
      <c r="F9" s="237">
        <f>SUM(F10:F30)</f>
        <v>12.649999999999999</v>
      </c>
      <c r="G9" s="237">
        <f aca="true" t="shared" si="0" ref="G9:L9">SUM(G10:G30)</f>
        <v>11.8</v>
      </c>
      <c r="H9" s="237">
        <f t="shared" si="0"/>
        <v>42.84</v>
      </c>
      <c r="I9" s="237">
        <f t="shared" si="0"/>
        <v>308.48</v>
      </c>
      <c r="J9" s="237"/>
      <c r="K9" s="237"/>
      <c r="L9" s="237">
        <f t="shared" si="0"/>
        <v>3.7</v>
      </c>
      <c r="M9" s="237"/>
      <c r="N9" s="297"/>
    </row>
    <row r="10" spans="1:14" s="74" customFormat="1" ht="31.5">
      <c r="A10" s="324">
        <v>74</v>
      </c>
      <c r="B10" s="307" t="s">
        <v>258</v>
      </c>
      <c r="C10" s="176">
        <v>200</v>
      </c>
      <c r="D10" s="202"/>
      <c r="E10" s="202"/>
      <c r="F10" s="199">
        <v>5.3</v>
      </c>
      <c r="G10" s="199">
        <v>6.47</v>
      </c>
      <c r="H10" s="199">
        <v>15.06</v>
      </c>
      <c r="I10" s="199">
        <v>138.68</v>
      </c>
      <c r="J10" s="199"/>
      <c r="K10" s="199"/>
      <c r="L10" s="199">
        <v>2.08</v>
      </c>
      <c r="M10" s="199"/>
      <c r="N10" s="199"/>
    </row>
    <row r="11" spans="1:14" s="74" customFormat="1" ht="11.25">
      <c r="A11" s="204"/>
      <c r="B11" s="40" t="s">
        <v>214</v>
      </c>
      <c r="C11" s="30"/>
      <c r="D11" s="33">
        <v>6</v>
      </c>
      <c r="E11" s="33">
        <v>6</v>
      </c>
      <c r="F11" s="30"/>
      <c r="G11" s="30"/>
      <c r="H11" s="30"/>
      <c r="I11" s="30"/>
      <c r="J11" s="30"/>
      <c r="K11" s="30"/>
      <c r="L11" s="30"/>
      <c r="M11" s="30"/>
      <c r="N11" s="30"/>
    </row>
    <row r="12" spans="1:14" s="99" customFormat="1" ht="11.25">
      <c r="A12" s="204"/>
      <c r="B12" s="40" t="s">
        <v>61</v>
      </c>
      <c r="C12" s="30"/>
      <c r="D12" s="33">
        <v>160</v>
      </c>
      <c r="E12" s="33">
        <v>160</v>
      </c>
      <c r="F12" s="30"/>
      <c r="G12" s="30"/>
      <c r="H12" s="30"/>
      <c r="I12" s="30"/>
      <c r="J12" s="30"/>
      <c r="K12" s="30"/>
      <c r="L12" s="30"/>
      <c r="M12" s="30"/>
      <c r="N12" s="30"/>
    </row>
    <row r="13" spans="1:14" s="74" customFormat="1" ht="11.25">
      <c r="A13" s="204"/>
      <c r="B13" s="40" t="s">
        <v>62</v>
      </c>
      <c r="C13" s="30"/>
      <c r="D13" s="33">
        <v>4</v>
      </c>
      <c r="E13" s="33">
        <v>4</v>
      </c>
      <c r="F13" s="30"/>
      <c r="G13" s="30"/>
      <c r="H13" s="30"/>
      <c r="I13" s="30"/>
      <c r="J13" s="30"/>
      <c r="K13" s="30"/>
      <c r="L13" s="30"/>
      <c r="M13" s="30"/>
      <c r="N13" s="30"/>
    </row>
    <row r="14" spans="1:14" s="74" customFormat="1" ht="11.25">
      <c r="A14" s="204"/>
      <c r="B14" s="40" t="s">
        <v>76</v>
      </c>
      <c r="C14" s="30"/>
      <c r="D14" s="33">
        <v>4</v>
      </c>
      <c r="E14" s="33">
        <v>4</v>
      </c>
      <c r="F14" s="30"/>
      <c r="G14" s="30"/>
      <c r="H14" s="30"/>
      <c r="I14" s="30"/>
      <c r="J14" s="30"/>
      <c r="K14" s="30"/>
      <c r="L14" s="30"/>
      <c r="M14" s="30"/>
      <c r="N14" s="30"/>
    </row>
    <row r="15" spans="1:14" s="74" customFormat="1" ht="11.25">
      <c r="A15" s="204"/>
      <c r="B15" s="40" t="s">
        <v>110</v>
      </c>
      <c r="C15" s="30"/>
      <c r="D15" s="33"/>
      <c r="E15" s="33"/>
      <c r="F15" s="30"/>
      <c r="G15" s="30"/>
      <c r="H15" s="30"/>
      <c r="I15" s="30"/>
      <c r="J15" s="30"/>
      <c r="K15" s="30"/>
      <c r="L15" s="30"/>
      <c r="M15" s="30"/>
      <c r="N15" s="30"/>
    </row>
    <row r="16" spans="1:14" s="74" customFormat="1" ht="11.25">
      <c r="A16" s="204"/>
      <c r="B16" s="40" t="s">
        <v>35</v>
      </c>
      <c r="C16" s="30"/>
      <c r="D16" s="33"/>
      <c r="E16" s="33"/>
      <c r="F16" s="30"/>
      <c r="G16" s="30"/>
      <c r="H16" s="30"/>
      <c r="I16" s="30"/>
      <c r="J16" s="30"/>
      <c r="K16" s="30"/>
      <c r="L16" s="30"/>
      <c r="M16" s="30"/>
      <c r="N16" s="30"/>
    </row>
    <row r="17" spans="1:14" s="74" customFormat="1" ht="11.25">
      <c r="A17" s="204"/>
      <c r="B17" s="40"/>
      <c r="C17" s="30"/>
      <c r="D17" s="33"/>
      <c r="E17" s="33"/>
      <c r="F17" s="30"/>
      <c r="G17" s="30"/>
      <c r="H17" s="30"/>
      <c r="I17" s="30"/>
      <c r="J17" s="30"/>
      <c r="K17" s="30"/>
      <c r="L17" s="30"/>
      <c r="M17" s="30"/>
      <c r="N17" s="30"/>
    </row>
    <row r="18" spans="1:14" s="74" customFormat="1" ht="11.25">
      <c r="A18" s="495">
        <v>262</v>
      </c>
      <c r="B18" s="507" t="s">
        <v>63</v>
      </c>
      <c r="C18" s="410">
        <v>150</v>
      </c>
      <c r="D18" s="411"/>
      <c r="E18" s="411"/>
      <c r="F18" s="431">
        <v>3.58</v>
      </c>
      <c r="G18" s="431">
        <v>3.02</v>
      </c>
      <c r="H18" s="431">
        <v>16.94</v>
      </c>
      <c r="I18" s="431">
        <v>90.1</v>
      </c>
      <c r="J18" s="431"/>
      <c r="K18" s="431"/>
      <c r="L18" s="431">
        <v>1.56</v>
      </c>
      <c r="M18" s="431"/>
      <c r="N18" s="431"/>
    </row>
    <row r="19" spans="1:14" s="74" customFormat="1" ht="11.25">
      <c r="A19" s="495"/>
      <c r="B19" s="507"/>
      <c r="C19" s="410"/>
      <c r="D19" s="411"/>
      <c r="E19" s="411"/>
      <c r="F19" s="431"/>
      <c r="G19" s="431"/>
      <c r="H19" s="431"/>
      <c r="I19" s="431"/>
      <c r="J19" s="431"/>
      <c r="K19" s="431"/>
      <c r="L19" s="431"/>
      <c r="M19" s="431"/>
      <c r="N19" s="431"/>
    </row>
    <row r="20" spans="1:14" s="74" customFormat="1" ht="12.75" customHeight="1">
      <c r="A20" s="495"/>
      <c r="B20" s="507"/>
      <c r="C20" s="410"/>
      <c r="D20" s="411"/>
      <c r="E20" s="411"/>
      <c r="F20" s="431"/>
      <c r="G20" s="431"/>
      <c r="H20" s="431"/>
      <c r="I20" s="431"/>
      <c r="J20" s="431"/>
      <c r="K20" s="431"/>
      <c r="L20" s="431"/>
      <c r="M20" s="431"/>
      <c r="N20" s="431"/>
    </row>
    <row r="21" spans="1:14" s="74" customFormat="1" ht="12.75" customHeight="1">
      <c r="A21" s="204"/>
      <c r="B21" s="40" t="s">
        <v>64</v>
      </c>
      <c r="C21" s="30"/>
      <c r="D21" s="34">
        <v>2</v>
      </c>
      <c r="E21" s="34">
        <v>2</v>
      </c>
      <c r="F21" s="30"/>
      <c r="G21" s="30"/>
      <c r="H21" s="30"/>
      <c r="I21" s="30"/>
      <c r="J21" s="169"/>
      <c r="K21" s="30"/>
      <c r="L21" s="30"/>
      <c r="M21" s="30"/>
      <c r="N21" s="30"/>
    </row>
    <row r="22" spans="1:14" s="74" customFormat="1" ht="12.75" customHeight="1">
      <c r="A22" s="204"/>
      <c r="B22" s="40" t="s">
        <v>61</v>
      </c>
      <c r="C22" s="30"/>
      <c r="D22" s="34">
        <v>120</v>
      </c>
      <c r="E22" s="34">
        <v>120</v>
      </c>
      <c r="F22" s="30"/>
      <c r="G22" s="30"/>
      <c r="H22" s="30"/>
      <c r="I22" s="30"/>
      <c r="J22" s="30"/>
      <c r="K22" s="30"/>
      <c r="L22" s="30"/>
      <c r="M22" s="30"/>
      <c r="N22" s="30"/>
    </row>
    <row r="23" spans="1:14" s="74" customFormat="1" ht="11.25">
      <c r="A23" s="204"/>
      <c r="B23" s="40" t="s">
        <v>62</v>
      </c>
      <c r="C23" s="30"/>
      <c r="D23" s="34">
        <v>10</v>
      </c>
      <c r="E23" s="34">
        <v>10</v>
      </c>
      <c r="F23" s="30"/>
      <c r="G23" s="30"/>
      <c r="H23" s="30"/>
      <c r="I23" s="30"/>
      <c r="J23" s="30"/>
      <c r="K23" s="30"/>
      <c r="L23" s="30"/>
      <c r="M23" s="30"/>
      <c r="N23" s="30"/>
    </row>
    <row r="24" spans="1:14" s="74" customFormat="1" ht="11.25">
      <c r="A24" s="204"/>
      <c r="B24" s="40"/>
      <c r="C24" s="30"/>
      <c r="D24" s="33"/>
      <c r="E24" s="33"/>
      <c r="F24" s="30"/>
      <c r="G24" s="30"/>
      <c r="H24" s="30"/>
      <c r="I24" s="30"/>
      <c r="J24" s="30"/>
      <c r="K24" s="30"/>
      <c r="L24" s="30"/>
      <c r="M24" s="30"/>
      <c r="N24" s="30"/>
    </row>
    <row r="25" spans="1:14" s="74" customFormat="1" ht="11.25">
      <c r="A25" s="204"/>
      <c r="B25" s="40"/>
      <c r="C25" s="30"/>
      <c r="D25" s="33"/>
      <c r="E25" s="33"/>
      <c r="F25" s="30"/>
      <c r="G25" s="30"/>
      <c r="H25" s="30"/>
      <c r="I25" s="30"/>
      <c r="J25" s="30"/>
      <c r="K25" s="30"/>
      <c r="L25" s="30"/>
      <c r="M25" s="30"/>
      <c r="N25" s="30"/>
    </row>
    <row r="26" spans="1:14" s="74" customFormat="1" ht="21">
      <c r="A26" s="204"/>
      <c r="B26" s="77" t="s">
        <v>65</v>
      </c>
      <c r="C26" s="39">
        <v>22</v>
      </c>
      <c r="D26" s="33">
        <v>22</v>
      </c>
      <c r="E26" s="33">
        <v>22</v>
      </c>
      <c r="F26" s="29">
        <v>1.67</v>
      </c>
      <c r="G26" s="29">
        <v>0.18</v>
      </c>
      <c r="H26" s="29">
        <v>10.84</v>
      </c>
      <c r="I26" s="29">
        <v>51.7</v>
      </c>
      <c r="J26" s="29"/>
      <c r="K26" s="29"/>
      <c r="L26" s="29">
        <v>0</v>
      </c>
      <c r="M26" s="29"/>
      <c r="N26" s="29"/>
    </row>
    <row r="27" spans="1:14" s="74" customFormat="1" ht="11.25">
      <c r="A27" s="204"/>
      <c r="B27" s="40"/>
      <c r="C27" s="30"/>
      <c r="D27" s="33"/>
      <c r="E27" s="33"/>
      <c r="F27" s="30"/>
      <c r="G27" s="30"/>
      <c r="H27" s="30"/>
      <c r="I27" s="30"/>
      <c r="J27" s="30"/>
      <c r="K27" s="30"/>
      <c r="L27" s="30"/>
      <c r="M27" s="30"/>
      <c r="N27" s="30"/>
    </row>
    <row r="28" spans="1:14" s="74" customFormat="1" ht="11.25">
      <c r="A28" s="204"/>
      <c r="B28" s="77" t="s">
        <v>105</v>
      </c>
      <c r="C28" s="39">
        <v>8</v>
      </c>
      <c r="D28" s="33">
        <v>8.6</v>
      </c>
      <c r="E28" s="33">
        <v>8</v>
      </c>
      <c r="F28" s="30">
        <v>2.1</v>
      </c>
      <c r="G28" s="29">
        <v>2.13</v>
      </c>
      <c r="H28" s="29">
        <v>0</v>
      </c>
      <c r="I28" s="29">
        <v>28</v>
      </c>
      <c r="J28" s="29"/>
      <c r="K28" s="29"/>
      <c r="L28" s="29">
        <v>0.06</v>
      </c>
      <c r="M28" s="29"/>
      <c r="N28" s="29"/>
    </row>
    <row r="29" spans="1:14" s="74" customFormat="1" ht="11.25">
      <c r="A29" s="204"/>
      <c r="B29" s="40"/>
      <c r="C29" s="30"/>
      <c r="D29" s="33"/>
      <c r="E29" s="33"/>
      <c r="F29" s="30"/>
      <c r="G29" s="30"/>
      <c r="H29" s="30"/>
      <c r="I29" s="30"/>
      <c r="J29" s="30"/>
      <c r="K29" s="30"/>
      <c r="L29" s="30"/>
      <c r="M29" s="30"/>
      <c r="N29" s="30"/>
    </row>
    <row r="30" spans="1:14" s="74" customFormat="1" ht="12" thickBot="1">
      <c r="A30" s="255"/>
      <c r="B30" s="144"/>
      <c r="C30" s="116"/>
      <c r="D30" s="186"/>
      <c r="E30" s="186"/>
      <c r="F30" s="116"/>
      <c r="G30" s="116"/>
      <c r="H30" s="116"/>
      <c r="I30" s="116"/>
      <c r="J30" s="116"/>
      <c r="K30" s="116"/>
      <c r="L30" s="116"/>
      <c r="M30" s="116"/>
      <c r="N30" s="116"/>
    </row>
    <row r="31" spans="1:14" s="74" customFormat="1" ht="12" thickBot="1">
      <c r="A31" s="257"/>
      <c r="B31" s="390" t="s">
        <v>106</v>
      </c>
      <c r="C31" s="334">
        <v>0.05</v>
      </c>
      <c r="D31" s="241"/>
      <c r="E31" s="241"/>
      <c r="F31" s="237">
        <f>F32</f>
        <v>0.49</v>
      </c>
      <c r="G31" s="237">
        <f aca="true" t="shared" si="1" ref="G31:L31">G32</f>
        <v>0.49</v>
      </c>
      <c r="H31" s="237">
        <f t="shared" si="1"/>
        <v>12.05</v>
      </c>
      <c r="I31" s="237">
        <f t="shared" si="1"/>
        <v>57.81</v>
      </c>
      <c r="J31" s="237"/>
      <c r="K31" s="237"/>
      <c r="L31" s="237">
        <f t="shared" si="1"/>
        <v>12.3</v>
      </c>
      <c r="M31" s="237"/>
      <c r="N31" s="297"/>
    </row>
    <row r="32" spans="1:14" s="74" customFormat="1" ht="21.75">
      <c r="A32" s="256"/>
      <c r="B32" s="311" t="s">
        <v>259</v>
      </c>
      <c r="C32" s="91">
        <v>124</v>
      </c>
      <c r="D32" s="113">
        <v>140</v>
      </c>
      <c r="E32" s="113">
        <v>124</v>
      </c>
      <c r="F32" s="91">
        <v>0.49</v>
      </c>
      <c r="G32" s="91">
        <v>0.49</v>
      </c>
      <c r="H32" s="91">
        <v>12.05</v>
      </c>
      <c r="I32" s="91">
        <v>57.81</v>
      </c>
      <c r="J32" s="91"/>
      <c r="K32" s="91"/>
      <c r="L32" s="91">
        <v>12.3</v>
      </c>
      <c r="M32" s="91"/>
      <c r="N32" s="91"/>
    </row>
    <row r="33" spans="1:14" s="74" customFormat="1" ht="12" thickBot="1">
      <c r="A33" s="255"/>
      <c r="B33" s="144"/>
      <c r="C33" s="116"/>
      <c r="D33" s="186"/>
      <c r="E33" s="186"/>
      <c r="F33" s="116"/>
      <c r="G33" s="116"/>
      <c r="H33" s="116"/>
      <c r="I33" s="116"/>
      <c r="J33" s="116"/>
      <c r="K33" s="116"/>
      <c r="L33" s="116"/>
      <c r="M33" s="116"/>
      <c r="N33" s="116"/>
    </row>
    <row r="34" spans="1:14" s="74" customFormat="1" ht="12" thickBot="1">
      <c r="A34" s="257"/>
      <c r="B34" s="390" t="s">
        <v>107</v>
      </c>
      <c r="C34" s="334">
        <v>0.31</v>
      </c>
      <c r="D34" s="241"/>
      <c r="E34" s="241"/>
      <c r="F34" s="237">
        <f>SUM(F35:F70)</f>
        <v>31.050000000000004</v>
      </c>
      <c r="G34" s="237">
        <f aca="true" t="shared" si="2" ref="G34:L34">SUM(G35:G70)</f>
        <v>25.89</v>
      </c>
      <c r="H34" s="237">
        <f t="shared" si="2"/>
        <v>118.95000000000002</v>
      </c>
      <c r="I34" s="237">
        <f t="shared" si="2"/>
        <v>719.4000000000001</v>
      </c>
      <c r="J34" s="237"/>
      <c r="K34" s="237"/>
      <c r="L34" s="237">
        <f t="shared" si="2"/>
        <v>6.08</v>
      </c>
      <c r="M34" s="237"/>
      <c r="N34" s="297"/>
    </row>
    <row r="35" spans="1:14" s="74" customFormat="1" ht="42">
      <c r="A35" s="326"/>
      <c r="B35" s="307" t="s">
        <v>303</v>
      </c>
      <c r="C35" s="176">
        <v>40</v>
      </c>
      <c r="D35" s="202"/>
      <c r="E35" s="202"/>
      <c r="F35" s="199">
        <v>0.42</v>
      </c>
      <c r="G35" s="199">
        <v>5.1</v>
      </c>
      <c r="H35" s="199">
        <v>2.99</v>
      </c>
      <c r="I35" s="199">
        <v>58.63</v>
      </c>
      <c r="J35" s="199"/>
      <c r="K35" s="199"/>
      <c r="L35" s="199">
        <v>0.45</v>
      </c>
      <c r="M35" s="199"/>
      <c r="N35" s="199"/>
    </row>
    <row r="36" spans="1:14" s="74" customFormat="1" ht="11.25">
      <c r="A36" s="325"/>
      <c r="B36" s="56" t="s">
        <v>108</v>
      </c>
      <c r="C36" s="44"/>
      <c r="D36" s="34">
        <v>50</v>
      </c>
      <c r="E36" s="34">
        <v>40</v>
      </c>
      <c r="F36" s="44"/>
      <c r="G36" s="30"/>
      <c r="H36" s="34"/>
      <c r="I36" s="64"/>
      <c r="J36" s="44"/>
      <c r="K36" s="44"/>
      <c r="L36" s="44"/>
      <c r="M36" s="44"/>
      <c r="N36" s="44"/>
    </row>
    <row r="37" spans="1:14" s="99" customFormat="1" ht="11.25">
      <c r="A37" s="325"/>
      <c r="B37" s="56" t="s">
        <v>74</v>
      </c>
      <c r="C37" s="44"/>
      <c r="D37" s="34">
        <v>1</v>
      </c>
      <c r="E37" s="34">
        <v>1</v>
      </c>
      <c r="F37" s="44"/>
      <c r="G37" s="30"/>
      <c r="H37" s="34"/>
      <c r="I37" s="64"/>
      <c r="J37" s="44"/>
      <c r="K37" s="44"/>
      <c r="L37" s="44"/>
      <c r="M37" s="44"/>
      <c r="N37" s="44"/>
    </row>
    <row r="38" spans="1:14" s="74" customFormat="1" ht="11.25">
      <c r="A38" s="325"/>
      <c r="B38" s="56" t="s">
        <v>94</v>
      </c>
      <c r="C38" s="44"/>
      <c r="D38" s="34">
        <v>4</v>
      </c>
      <c r="E38" s="34">
        <v>3</v>
      </c>
      <c r="F38" s="44"/>
      <c r="G38" s="30"/>
      <c r="H38" s="34"/>
      <c r="I38" s="64"/>
      <c r="J38" s="44"/>
      <c r="K38" s="44"/>
      <c r="L38" s="44"/>
      <c r="M38" s="44"/>
      <c r="N38" s="44"/>
    </row>
    <row r="39" spans="1:14" s="74" customFormat="1" ht="31.5">
      <c r="A39" s="204"/>
      <c r="B39" s="77" t="s">
        <v>260</v>
      </c>
      <c r="C39" s="39">
        <v>200</v>
      </c>
      <c r="D39" s="33"/>
      <c r="E39" s="33"/>
      <c r="F39" s="30">
        <v>11.71</v>
      </c>
      <c r="G39" s="30">
        <v>7.71</v>
      </c>
      <c r="H39" s="30">
        <v>19.5</v>
      </c>
      <c r="I39" s="30">
        <v>108.42</v>
      </c>
      <c r="J39" s="30"/>
      <c r="K39" s="30"/>
      <c r="L39" s="30">
        <v>2.01</v>
      </c>
      <c r="M39" s="30"/>
      <c r="N39" s="30"/>
    </row>
    <row r="40" spans="1:27" s="74" customFormat="1" ht="11.25">
      <c r="A40" s="204"/>
      <c r="B40" s="40" t="s">
        <v>188</v>
      </c>
      <c r="C40" s="30"/>
      <c r="D40" s="33">
        <v>25</v>
      </c>
      <c r="E40" s="33">
        <v>23</v>
      </c>
      <c r="F40" s="30"/>
      <c r="G40" s="30"/>
      <c r="H40" s="30"/>
      <c r="I40" s="30"/>
      <c r="J40" s="30"/>
      <c r="K40" s="30"/>
      <c r="L40" s="30"/>
      <c r="M40" s="30"/>
      <c r="N40" s="30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</row>
    <row r="41" spans="1:14" s="74" customFormat="1" ht="11.25">
      <c r="A41" s="204"/>
      <c r="B41" s="40" t="s">
        <v>72</v>
      </c>
      <c r="C41" s="30"/>
      <c r="D41" s="33">
        <v>13</v>
      </c>
      <c r="E41" s="33">
        <v>11</v>
      </c>
      <c r="F41" s="30"/>
      <c r="G41" s="30"/>
      <c r="H41" s="30"/>
      <c r="I41" s="30"/>
      <c r="J41" s="30"/>
      <c r="K41" s="30"/>
      <c r="L41" s="30"/>
      <c r="M41" s="30"/>
      <c r="N41" s="30"/>
    </row>
    <row r="42" spans="1:14" s="74" customFormat="1" ht="11.25">
      <c r="A42" s="204"/>
      <c r="B42" s="40" t="s">
        <v>73</v>
      </c>
      <c r="C42" s="30"/>
      <c r="D42" s="33"/>
      <c r="E42" s="33"/>
      <c r="F42" s="30"/>
      <c r="G42" s="30"/>
      <c r="H42" s="30"/>
      <c r="I42" s="30"/>
      <c r="J42" s="30"/>
      <c r="K42" s="30"/>
      <c r="L42" s="30"/>
      <c r="M42" s="30"/>
      <c r="N42" s="30"/>
    </row>
    <row r="43" spans="1:14" s="74" customFormat="1" ht="11.25">
      <c r="A43" s="204"/>
      <c r="B43" s="40" t="s">
        <v>261</v>
      </c>
      <c r="C43" s="30"/>
      <c r="D43" s="33">
        <v>26</v>
      </c>
      <c r="E43" s="33">
        <v>26</v>
      </c>
      <c r="F43" s="30"/>
      <c r="G43" s="30"/>
      <c r="H43" s="30"/>
      <c r="I43" s="30"/>
      <c r="J43" s="30"/>
      <c r="K43" s="30"/>
      <c r="L43" s="30"/>
      <c r="M43" s="30"/>
      <c r="N43" s="30"/>
    </row>
    <row r="44" spans="1:14" s="74" customFormat="1" ht="11.25">
      <c r="A44" s="204"/>
      <c r="B44" s="40" t="s">
        <v>211</v>
      </c>
      <c r="C44" s="30"/>
      <c r="D44" s="33">
        <v>12</v>
      </c>
      <c r="E44" s="33">
        <v>10</v>
      </c>
      <c r="F44" s="30"/>
      <c r="G44" s="30"/>
      <c r="H44" s="30"/>
      <c r="I44" s="30"/>
      <c r="J44" s="30"/>
      <c r="K44" s="30"/>
      <c r="L44" s="30"/>
      <c r="M44" s="30"/>
      <c r="N44" s="30"/>
    </row>
    <row r="45" spans="1:14" s="74" customFormat="1" ht="11.25">
      <c r="A45" s="204"/>
      <c r="B45" s="40" t="s">
        <v>74</v>
      </c>
      <c r="C45" s="30"/>
      <c r="D45" s="33">
        <v>2</v>
      </c>
      <c r="E45" s="33">
        <v>2</v>
      </c>
      <c r="F45" s="30"/>
      <c r="G45" s="30"/>
      <c r="H45" s="30"/>
      <c r="I45" s="30"/>
      <c r="J45" s="30"/>
      <c r="K45" s="30"/>
      <c r="L45" s="30"/>
      <c r="M45" s="30"/>
      <c r="N45" s="30"/>
    </row>
    <row r="46" spans="1:14" s="74" customFormat="1" ht="11.25">
      <c r="A46" s="204"/>
      <c r="B46" s="40" t="s">
        <v>76</v>
      </c>
      <c r="C46" s="30"/>
      <c r="D46" s="33">
        <v>2</v>
      </c>
      <c r="E46" s="33">
        <v>2</v>
      </c>
      <c r="F46" s="30"/>
      <c r="G46" s="30"/>
      <c r="H46" s="30"/>
      <c r="I46" s="30"/>
      <c r="J46" s="30"/>
      <c r="K46" s="30"/>
      <c r="L46" s="30"/>
      <c r="M46" s="30"/>
      <c r="N46" s="30"/>
    </row>
    <row r="47" spans="1:14" s="74" customFormat="1" ht="11.25">
      <c r="A47" s="204"/>
      <c r="B47" s="40" t="s">
        <v>110</v>
      </c>
      <c r="C47" s="30"/>
      <c r="D47" s="33">
        <v>160</v>
      </c>
      <c r="E47" s="33">
        <v>160</v>
      </c>
      <c r="F47" s="30"/>
      <c r="G47" s="30"/>
      <c r="H47" s="30"/>
      <c r="I47" s="30"/>
      <c r="J47" s="30"/>
      <c r="K47" s="30"/>
      <c r="L47" s="30"/>
      <c r="M47" s="30"/>
      <c r="N47" s="30"/>
    </row>
    <row r="48" spans="1:14" s="74" customFormat="1" ht="11.25">
      <c r="A48" s="204"/>
      <c r="B48" s="40" t="s">
        <v>176</v>
      </c>
      <c r="C48" s="30"/>
      <c r="D48" s="33">
        <v>15</v>
      </c>
      <c r="E48" s="33">
        <v>15</v>
      </c>
      <c r="F48" s="30"/>
      <c r="G48" s="30"/>
      <c r="H48" s="30"/>
      <c r="I48" s="30"/>
      <c r="J48" s="30"/>
      <c r="K48" s="30"/>
      <c r="L48" s="30"/>
      <c r="M48" s="30"/>
      <c r="N48" s="30"/>
    </row>
    <row r="49" spans="1:14" s="74" customFormat="1" ht="11.25">
      <c r="A49" s="204"/>
      <c r="B49" s="40"/>
      <c r="C49" s="30"/>
      <c r="D49" s="33"/>
      <c r="E49" s="33"/>
      <c r="F49" s="30"/>
      <c r="G49" s="30"/>
      <c r="H49" s="30"/>
      <c r="I49" s="30"/>
      <c r="J49" s="30"/>
      <c r="K49" s="30"/>
      <c r="L49" s="30"/>
      <c r="M49" s="30"/>
      <c r="N49" s="30"/>
    </row>
    <row r="50" spans="1:14" s="74" customFormat="1" ht="21">
      <c r="A50" s="327">
        <v>91</v>
      </c>
      <c r="B50" s="82" t="s">
        <v>262</v>
      </c>
      <c r="C50" s="29">
        <v>200</v>
      </c>
      <c r="D50" s="35"/>
      <c r="E50" s="35"/>
      <c r="F50" s="44">
        <v>16.68</v>
      </c>
      <c r="G50" s="44">
        <v>12.96</v>
      </c>
      <c r="H50" s="44">
        <v>81.12</v>
      </c>
      <c r="I50" s="44">
        <v>509.85</v>
      </c>
      <c r="J50" s="44"/>
      <c r="K50" s="44"/>
      <c r="L50" s="44">
        <v>3.62</v>
      </c>
      <c r="M50" s="44"/>
      <c r="N50" s="44"/>
    </row>
    <row r="51" spans="1:14" s="74" customFormat="1" ht="11.25">
      <c r="A51" s="204"/>
      <c r="B51" s="40" t="s">
        <v>93</v>
      </c>
      <c r="C51" s="30"/>
      <c r="D51" s="106">
        <v>65</v>
      </c>
      <c r="E51" s="106">
        <v>48</v>
      </c>
      <c r="F51" s="30"/>
      <c r="G51" s="30"/>
      <c r="H51" s="30"/>
      <c r="I51" s="30"/>
      <c r="J51" s="30"/>
      <c r="K51" s="30"/>
      <c r="L51" s="30"/>
      <c r="M51" s="30"/>
      <c r="N51" s="30"/>
    </row>
    <row r="52" spans="1:14" s="99" customFormat="1" ht="11.25">
      <c r="A52" s="204"/>
      <c r="B52" s="56" t="s">
        <v>99</v>
      </c>
      <c r="C52" s="44"/>
      <c r="D52" s="35"/>
      <c r="E52" s="35"/>
      <c r="F52" s="30"/>
      <c r="G52" s="30"/>
      <c r="H52" s="30"/>
      <c r="I52" s="30"/>
      <c r="J52" s="30"/>
      <c r="K52" s="30"/>
      <c r="L52" s="30"/>
      <c r="M52" s="30"/>
      <c r="N52" s="30"/>
    </row>
    <row r="53" spans="1:14" s="74" customFormat="1" ht="11.25">
      <c r="A53" s="204"/>
      <c r="B53" s="56" t="s">
        <v>91</v>
      </c>
      <c r="C53" s="44"/>
      <c r="D53" s="35">
        <v>147</v>
      </c>
      <c r="E53" s="35">
        <v>110</v>
      </c>
      <c r="F53" s="30"/>
      <c r="G53" s="30"/>
      <c r="H53" s="30"/>
      <c r="I53" s="30"/>
      <c r="J53" s="30"/>
      <c r="K53" s="30"/>
      <c r="L53" s="30"/>
      <c r="M53" s="30"/>
      <c r="N53" s="30"/>
    </row>
    <row r="54" spans="1:14" s="74" customFormat="1" ht="11.25">
      <c r="A54" s="204"/>
      <c r="B54" s="56" t="s">
        <v>69</v>
      </c>
      <c r="C54" s="44"/>
      <c r="D54" s="35">
        <v>158</v>
      </c>
      <c r="E54" s="35">
        <v>110</v>
      </c>
      <c r="F54" s="30"/>
      <c r="G54" s="30"/>
      <c r="H54" s="30"/>
      <c r="I54" s="30"/>
      <c r="J54" s="30"/>
      <c r="K54" s="30"/>
      <c r="L54" s="30"/>
      <c r="M54" s="30"/>
      <c r="N54" s="30"/>
    </row>
    <row r="55" spans="1:14" s="74" customFormat="1" ht="11.25">
      <c r="A55" s="204"/>
      <c r="B55" s="56" t="s">
        <v>70</v>
      </c>
      <c r="C55" s="44"/>
      <c r="D55" s="35">
        <v>170</v>
      </c>
      <c r="E55" s="35">
        <v>110</v>
      </c>
      <c r="F55" s="30"/>
      <c r="G55" s="30"/>
      <c r="H55" s="30"/>
      <c r="I55" s="30"/>
      <c r="J55" s="30"/>
      <c r="K55" s="30"/>
      <c r="L55" s="30"/>
      <c r="M55" s="30"/>
      <c r="N55" s="30"/>
    </row>
    <row r="56" spans="1:14" s="74" customFormat="1" ht="11.25">
      <c r="A56" s="204"/>
      <c r="B56" s="56" t="s">
        <v>71</v>
      </c>
      <c r="C56" s="44"/>
      <c r="D56" s="35">
        <v>184</v>
      </c>
      <c r="E56" s="35">
        <v>110</v>
      </c>
      <c r="F56" s="30"/>
      <c r="G56" s="30"/>
      <c r="H56" s="30"/>
      <c r="I56" s="30"/>
      <c r="J56" s="30"/>
      <c r="K56" s="30"/>
      <c r="L56" s="30"/>
      <c r="M56" s="30"/>
      <c r="N56" s="30"/>
    </row>
    <row r="57" spans="1:14" s="74" customFormat="1" ht="11.25">
      <c r="A57" s="204"/>
      <c r="B57" s="40" t="s">
        <v>211</v>
      </c>
      <c r="C57" s="30"/>
      <c r="D57" s="106">
        <v>19</v>
      </c>
      <c r="E57" s="106">
        <v>16</v>
      </c>
      <c r="F57" s="30"/>
      <c r="G57" s="30"/>
      <c r="H57" s="30"/>
      <c r="I57" s="30"/>
      <c r="J57" s="30"/>
      <c r="K57" s="30"/>
      <c r="L57" s="30"/>
      <c r="M57" s="30"/>
      <c r="N57" s="30"/>
    </row>
    <row r="58" spans="1:14" s="74" customFormat="1" ht="11.25">
      <c r="A58" s="204"/>
      <c r="B58" s="40" t="s">
        <v>139</v>
      </c>
      <c r="C58" s="30"/>
      <c r="D58" s="106">
        <v>20</v>
      </c>
      <c r="E58" s="106">
        <v>16</v>
      </c>
      <c r="F58" s="30"/>
      <c r="G58" s="30"/>
      <c r="H58" s="30"/>
      <c r="I58" s="30"/>
      <c r="J58" s="30"/>
      <c r="K58" s="30"/>
      <c r="L58" s="30"/>
      <c r="M58" s="30"/>
      <c r="N58" s="30"/>
    </row>
    <row r="59" spans="1:14" s="74" customFormat="1" ht="11.25">
      <c r="A59" s="204"/>
      <c r="B59" s="40" t="s">
        <v>74</v>
      </c>
      <c r="C59" s="30"/>
      <c r="D59" s="106">
        <v>2</v>
      </c>
      <c r="E59" s="106">
        <v>2</v>
      </c>
      <c r="F59" s="30"/>
      <c r="G59" s="30"/>
      <c r="H59" s="30"/>
      <c r="I59" s="30"/>
      <c r="J59" s="30"/>
      <c r="K59" s="30"/>
      <c r="L59" s="30"/>
      <c r="M59" s="30"/>
      <c r="N59" s="30"/>
    </row>
    <row r="60" spans="1:14" s="74" customFormat="1" ht="11.25">
      <c r="A60" s="204"/>
      <c r="B60" s="78" t="s">
        <v>76</v>
      </c>
      <c r="C60" s="30"/>
      <c r="D60" s="33">
        <v>4</v>
      </c>
      <c r="E60" s="33">
        <v>4</v>
      </c>
      <c r="F60" s="30"/>
      <c r="G60" s="30"/>
      <c r="H60" s="30"/>
      <c r="I60" s="30"/>
      <c r="J60" s="30"/>
      <c r="K60" s="30"/>
      <c r="L60" s="30"/>
      <c r="M60" s="30"/>
      <c r="N60" s="30"/>
    </row>
    <row r="61" spans="1:14" s="74" customFormat="1" ht="11.25">
      <c r="A61" s="204"/>
      <c r="B61" s="40" t="s">
        <v>132</v>
      </c>
      <c r="C61" s="30"/>
      <c r="D61" s="33">
        <v>1</v>
      </c>
      <c r="E61" s="33">
        <v>1</v>
      </c>
      <c r="F61" s="30"/>
      <c r="G61" s="30"/>
      <c r="H61" s="30"/>
      <c r="I61" s="30"/>
      <c r="J61" s="30"/>
      <c r="K61" s="30"/>
      <c r="L61" s="30"/>
      <c r="M61" s="30"/>
      <c r="N61" s="30"/>
    </row>
    <row r="62" spans="1:14" s="74" customFormat="1" ht="11.25">
      <c r="A62" s="204"/>
      <c r="B62" s="77"/>
      <c r="C62" s="39"/>
      <c r="D62" s="33"/>
      <c r="E62" s="33"/>
      <c r="F62" s="30"/>
      <c r="G62" s="30"/>
      <c r="H62" s="30"/>
      <c r="I62" s="30"/>
      <c r="J62" s="30"/>
      <c r="K62" s="30"/>
      <c r="L62" s="30"/>
      <c r="M62" s="30"/>
      <c r="N62" s="30"/>
    </row>
    <row r="63" spans="1:14" s="74" customFormat="1" ht="11.25">
      <c r="A63" s="204"/>
      <c r="B63" s="40"/>
      <c r="C63" s="30"/>
      <c r="D63" s="33"/>
      <c r="E63" s="33"/>
      <c r="F63" s="30"/>
      <c r="G63" s="30"/>
      <c r="H63" s="30"/>
      <c r="I63" s="30"/>
      <c r="J63" s="30"/>
      <c r="K63" s="30"/>
      <c r="L63" s="30"/>
      <c r="M63" s="30"/>
      <c r="N63" s="30"/>
    </row>
    <row r="64" spans="1:14" s="74" customFormat="1" ht="12.75" customHeight="1">
      <c r="A64" s="274">
        <v>268</v>
      </c>
      <c r="B64" s="77" t="s">
        <v>263</v>
      </c>
      <c r="C64" s="39">
        <v>180</v>
      </c>
      <c r="D64" s="33"/>
      <c r="E64" s="33"/>
      <c r="F64" s="30">
        <v>0</v>
      </c>
      <c r="G64" s="30">
        <v>0</v>
      </c>
      <c r="H64" s="30">
        <v>9.98</v>
      </c>
      <c r="I64" s="30">
        <v>19.9</v>
      </c>
      <c r="J64" s="30"/>
      <c r="K64" s="30"/>
      <c r="L64" s="30">
        <v>0</v>
      </c>
      <c r="M64" s="30"/>
      <c r="N64" s="30"/>
    </row>
    <row r="65" spans="1:14" s="74" customFormat="1" ht="11.25">
      <c r="A65" s="204"/>
      <c r="B65" s="77"/>
      <c r="C65" s="39"/>
      <c r="D65" s="33"/>
      <c r="E65" s="33"/>
      <c r="F65" s="30"/>
      <c r="G65" s="30"/>
      <c r="H65" s="30"/>
      <c r="I65" s="30"/>
      <c r="J65" s="30"/>
      <c r="K65" s="30"/>
      <c r="L65" s="30"/>
      <c r="M65" s="30"/>
      <c r="N65" s="30"/>
    </row>
    <row r="66" spans="1:14" s="74" customFormat="1" ht="11.25">
      <c r="A66" s="204"/>
      <c r="B66" s="151" t="s">
        <v>264</v>
      </c>
      <c r="C66" s="39"/>
      <c r="D66" s="33">
        <v>11</v>
      </c>
      <c r="E66" s="33">
        <v>11</v>
      </c>
      <c r="F66" s="30"/>
      <c r="G66" s="30"/>
      <c r="H66" s="30"/>
      <c r="I66" s="30"/>
      <c r="J66" s="30"/>
      <c r="K66" s="30"/>
      <c r="L66" s="30"/>
      <c r="M66" s="30"/>
      <c r="N66" s="29"/>
    </row>
    <row r="67" spans="1:14" s="74" customFormat="1" ht="11.25">
      <c r="A67" s="204"/>
      <c r="B67" s="151" t="s">
        <v>137</v>
      </c>
      <c r="C67" s="39"/>
      <c r="D67" s="33">
        <v>10</v>
      </c>
      <c r="E67" s="33">
        <v>10</v>
      </c>
      <c r="F67" s="30"/>
      <c r="G67" s="30"/>
      <c r="H67" s="30"/>
      <c r="I67" s="30"/>
      <c r="J67" s="30"/>
      <c r="K67" s="30"/>
      <c r="L67" s="30"/>
      <c r="M67" s="30"/>
      <c r="N67" s="30"/>
    </row>
    <row r="68" spans="1:14" s="74" customFormat="1" ht="11.25" customHeight="1">
      <c r="A68" s="204"/>
      <c r="B68" s="40" t="s">
        <v>110</v>
      </c>
      <c r="C68" s="30"/>
      <c r="D68" s="34">
        <v>176</v>
      </c>
      <c r="E68" s="34">
        <v>176</v>
      </c>
      <c r="F68" s="30"/>
      <c r="G68" s="30"/>
      <c r="H68" s="30"/>
      <c r="I68" s="30"/>
      <c r="J68" s="30"/>
      <c r="K68" s="30"/>
      <c r="L68" s="30"/>
      <c r="M68" s="30"/>
      <c r="N68" s="62"/>
    </row>
    <row r="69" spans="1:14" s="74" customFormat="1" ht="11.25" customHeight="1">
      <c r="A69" s="204"/>
      <c r="B69" s="40"/>
      <c r="C69" s="30"/>
      <c r="D69" s="33"/>
      <c r="E69" s="33"/>
      <c r="F69" s="30"/>
      <c r="G69" s="30"/>
      <c r="H69" s="30"/>
      <c r="I69" s="30"/>
      <c r="J69" s="30"/>
      <c r="K69" s="30"/>
      <c r="L69" s="30"/>
      <c r="M69" s="30"/>
      <c r="N69" s="30"/>
    </row>
    <row r="70" spans="1:14" s="74" customFormat="1" ht="21">
      <c r="A70" s="204"/>
      <c r="B70" s="77" t="s">
        <v>79</v>
      </c>
      <c r="C70" s="39">
        <v>40</v>
      </c>
      <c r="D70" s="34">
        <v>40</v>
      </c>
      <c r="E70" s="34">
        <v>40</v>
      </c>
      <c r="F70" s="29">
        <v>2.24</v>
      </c>
      <c r="G70" s="29">
        <v>0.12</v>
      </c>
      <c r="H70" s="29">
        <v>5.36</v>
      </c>
      <c r="I70" s="29">
        <v>22.6</v>
      </c>
      <c r="J70" s="29"/>
      <c r="K70" s="29"/>
      <c r="L70" s="29">
        <v>0</v>
      </c>
      <c r="M70" s="29"/>
      <c r="N70" s="30"/>
    </row>
    <row r="71" spans="1:14" s="74" customFormat="1" ht="12.75" customHeight="1" thickBot="1">
      <c r="A71" s="255"/>
      <c r="B71" s="144"/>
      <c r="C71" s="116"/>
      <c r="D71" s="186"/>
      <c r="E71" s="186"/>
      <c r="F71" s="116"/>
      <c r="G71" s="116"/>
      <c r="H71" s="116"/>
      <c r="I71" s="116"/>
      <c r="J71" s="116"/>
      <c r="K71" s="116"/>
      <c r="L71" s="116"/>
      <c r="M71" s="116"/>
      <c r="N71" s="116"/>
    </row>
    <row r="72" spans="1:14" s="74" customFormat="1" ht="12.75" customHeight="1" thickBot="1">
      <c r="A72" s="257"/>
      <c r="B72" s="390" t="s">
        <v>80</v>
      </c>
      <c r="C72" s="334">
        <v>0.21</v>
      </c>
      <c r="D72" s="241"/>
      <c r="E72" s="241"/>
      <c r="F72" s="237">
        <f>SUM(F73:F85)</f>
        <v>5.84</v>
      </c>
      <c r="G72" s="237">
        <f aca="true" t="shared" si="3" ref="G72:L72">SUM(G73:G85)</f>
        <v>6.6499999999999995</v>
      </c>
      <c r="H72" s="237">
        <f t="shared" si="3"/>
        <v>36.300000000000004</v>
      </c>
      <c r="I72" s="237">
        <f t="shared" si="3"/>
        <v>230.46</v>
      </c>
      <c r="J72" s="237"/>
      <c r="K72" s="237"/>
      <c r="L72" s="237">
        <f t="shared" si="3"/>
        <v>29.27</v>
      </c>
      <c r="M72" s="237"/>
      <c r="N72" s="297"/>
    </row>
    <row r="73" spans="1:14" s="74" customFormat="1" ht="31.5">
      <c r="A73" s="207">
        <v>231</v>
      </c>
      <c r="B73" s="305" t="s">
        <v>304</v>
      </c>
      <c r="C73" s="115">
        <v>65</v>
      </c>
      <c r="D73" s="113"/>
      <c r="E73" s="113"/>
      <c r="F73" s="91">
        <v>5.79</v>
      </c>
      <c r="G73" s="91">
        <v>6.64</v>
      </c>
      <c r="H73" s="91">
        <v>28.17</v>
      </c>
      <c r="I73" s="91">
        <v>196.84</v>
      </c>
      <c r="J73" s="91"/>
      <c r="K73" s="91"/>
      <c r="L73" s="91">
        <v>27.27</v>
      </c>
      <c r="M73" s="91"/>
      <c r="N73" s="91"/>
    </row>
    <row r="74" spans="1:14" s="74" customFormat="1" ht="11.25">
      <c r="A74" s="204"/>
      <c r="B74" s="151" t="s">
        <v>77</v>
      </c>
      <c r="C74" s="39"/>
      <c r="D74" s="33">
        <v>28</v>
      </c>
      <c r="E74" s="33">
        <v>28</v>
      </c>
      <c r="F74" s="30"/>
      <c r="G74" s="30"/>
      <c r="H74" s="30"/>
      <c r="I74" s="30"/>
      <c r="J74" s="30"/>
      <c r="K74" s="30"/>
      <c r="L74" s="30"/>
      <c r="M74" s="30"/>
      <c r="N74" s="30"/>
    </row>
    <row r="75" spans="1:14" s="74" customFormat="1" ht="11.25">
      <c r="A75" s="204"/>
      <c r="B75" s="151" t="s">
        <v>61</v>
      </c>
      <c r="C75" s="39"/>
      <c r="D75" s="33">
        <v>20</v>
      </c>
      <c r="E75" s="33">
        <v>20</v>
      </c>
      <c r="F75" s="30"/>
      <c r="G75" s="30"/>
      <c r="H75" s="30"/>
      <c r="I75" s="30"/>
      <c r="J75" s="30"/>
      <c r="K75" s="30"/>
      <c r="L75" s="30"/>
      <c r="M75" s="30"/>
      <c r="N75" s="30"/>
    </row>
    <row r="76" spans="1:14" s="74" customFormat="1" ht="11.25">
      <c r="A76" s="204"/>
      <c r="B76" s="151" t="s">
        <v>62</v>
      </c>
      <c r="C76" s="39"/>
      <c r="D76" s="33">
        <v>3</v>
      </c>
      <c r="E76" s="33">
        <v>3</v>
      </c>
      <c r="F76" s="30"/>
      <c r="G76" s="30"/>
      <c r="H76" s="30"/>
      <c r="I76" s="30"/>
      <c r="J76" s="30"/>
      <c r="K76" s="30"/>
      <c r="L76" s="30"/>
      <c r="M76" s="30"/>
      <c r="N76" s="30"/>
    </row>
    <row r="77" spans="1:14" s="74" customFormat="1" ht="11.25">
      <c r="A77" s="204"/>
      <c r="B77" s="151" t="s">
        <v>82</v>
      </c>
      <c r="C77" s="39"/>
      <c r="D77" s="33" t="s">
        <v>175</v>
      </c>
      <c r="E77" s="33">
        <v>7</v>
      </c>
      <c r="F77" s="30"/>
      <c r="G77" s="30"/>
      <c r="H77" s="30"/>
      <c r="I77" s="30"/>
      <c r="J77" s="30"/>
      <c r="K77" s="30"/>
      <c r="L77" s="30"/>
      <c r="M77" s="30"/>
      <c r="N77" s="30"/>
    </row>
    <row r="78" spans="1:14" s="74" customFormat="1" ht="12.75" customHeight="1">
      <c r="A78" s="204"/>
      <c r="B78" s="151" t="s">
        <v>266</v>
      </c>
      <c r="C78" s="39"/>
      <c r="D78" s="33">
        <v>4</v>
      </c>
      <c r="E78" s="33">
        <v>4</v>
      </c>
      <c r="F78" s="30"/>
      <c r="G78" s="30"/>
      <c r="H78" s="30"/>
      <c r="I78" s="30"/>
      <c r="J78" s="30"/>
      <c r="K78" s="30"/>
      <c r="L78" s="30"/>
      <c r="M78" s="30"/>
      <c r="N78" s="30"/>
    </row>
    <row r="79" spans="1:14" s="74" customFormat="1" ht="12.75" customHeight="1">
      <c r="A79" s="204"/>
      <c r="B79" s="40" t="s">
        <v>138</v>
      </c>
      <c r="C79" s="30"/>
      <c r="D79" s="34">
        <v>70</v>
      </c>
      <c r="E79" s="34">
        <v>56</v>
      </c>
      <c r="F79" s="30"/>
      <c r="G79" s="30"/>
      <c r="H79" s="30"/>
      <c r="I79" s="30"/>
      <c r="J79" s="30"/>
      <c r="K79" s="30"/>
      <c r="L79" s="30"/>
      <c r="M79" s="30"/>
      <c r="N79" s="30"/>
    </row>
    <row r="80" spans="1:14" s="74" customFormat="1" ht="12.75" customHeight="1">
      <c r="A80" s="204"/>
      <c r="B80" s="40" t="s">
        <v>211</v>
      </c>
      <c r="C80" s="30"/>
      <c r="D80" s="33">
        <v>14</v>
      </c>
      <c r="E80" s="34">
        <v>12</v>
      </c>
      <c r="F80" s="30"/>
      <c r="G80" s="34"/>
      <c r="H80" s="64"/>
      <c r="I80" s="30"/>
      <c r="J80" s="30"/>
      <c r="K80" s="30"/>
      <c r="L80" s="30"/>
      <c r="M80" s="30"/>
      <c r="N80" s="30"/>
    </row>
    <row r="81" spans="1:14" s="74" customFormat="1" ht="12.75" customHeight="1">
      <c r="A81" s="204"/>
      <c r="B81" s="40" t="s">
        <v>139</v>
      </c>
      <c r="C81" s="30"/>
      <c r="D81" s="33">
        <v>15</v>
      </c>
      <c r="E81" s="34">
        <v>12</v>
      </c>
      <c r="F81" s="30"/>
      <c r="G81" s="34"/>
      <c r="H81" s="64"/>
      <c r="I81" s="30"/>
      <c r="J81" s="30"/>
      <c r="K81" s="30"/>
      <c r="L81" s="30"/>
      <c r="M81" s="30"/>
      <c r="N81" s="30"/>
    </row>
    <row r="82" spans="1:14" s="74" customFormat="1" ht="12.75" customHeight="1">
      <c r="A82" s="204"/>
      <c r="B82" s="40" t="s">
        <v>74</v>
      </c>
      <c r="C82" s="30"/>
      <c r="D82" s="33">
        <v>2</v>
      </c>
      <c r="E82" s="34">
        <v>2</v>
      </c>
      <c r="F82" s="30"/>
      <c r="G82" s="34"/>
      <c r="H82" s="64"/>
      <c r="I82" s="30"/>
      <c r="J82" s="30"/>
      <c r="K82" s="30"/>
      <c r="L82" s="30"/>
      <c r="M82" s="30"/>
      <c r="N82" s="30"/>
    </row>
    <row r="83" spans="1:14" s="74" customFormat="1" ht="12.75" customHeight="1">
      <c r="A83" s="204"/>
      <c r="B83" s="40" t="s">
        <v>81</v>
      </c>
      <c r="C83" s="30"/>
      <c r="D83" s="33">
        <v>0.57</v>
      </c>
      <c r="E83" s="33">
        <v>0.57</v>
      </c>
      <c r="F83" s="30"/>
      <c r="G83" s="34"/>
      <c r="H83" s="64"/>
      <c r="I83" s="30"/>
      <c r="J83" s="30"/>
      <c r="K83" s="30"/>
      <c r="L83" s="30"/>
      <c r="M83" s="30"/>
      <c r="N83" s="30"/>
    </row>
    <row r="84" spans="1:14" s="74" customFormat="1" ht="11.25">
      <c r="A84" s="204"/>
      <c r="B84" s="40"/>
      <c r="C84" s="30"/>
      <c r="D84" s="33"/>
      <c r="E84" s="33"/>
      <c r="F84" s="30"/>
      <c r="G84" s="30"/>
      <c r="H84" s="30"/>
      <c r="I84" s="30"/>
      <c r="J84" s="30"/>
      <c r="K84" s="30"/>
      <c r="L84" s="30"/>
      <c r="M84" s="30"/>
      <c r="N84" s="30"/>
    </row>
    <row r="85" spans="1:14" s="74" customFormat="1" ht="21">
      <c r="A85" s="204"/>
      <c r="B85" s="77" t="s">
        <v>267</v>
      </c>
      <c r="C85" s="39">
        <v>150</v>
      </c>
      <c r="D85" s="33"/>
      <c r="E85" s="33"/>
      <c r="F85" s="30">
        <v>0.05</v>
      </c>
      <c r="G85" s="30">
        <v>0.01</v>
      </c>
      <c r="H85" s="30">
        <v>8.13</v>
      </c>
      <c r="I85" s="30">
        <v>33.62</v>
      </c>
      <c r="J85" s="30"/>
      <c r="K85" s="30"/>
      <c r="L85" s="30">
        <v>2</v>
      </c>
      <c r="M85" s="30"/>
      <c r="N85" s="30"/>
    </row>
    <row r="86" spans="1:14" s="74" customFormat="1" ht="11.25">
      <c r="A86" s="204"/>
      <c r="B86" s="151" t="s">
        <v>86</v>
      </c>
      <c r="C86" s="39"/>
      <c r="D86" s="33">
        <v>0.45</v>
      </c>
      <c r="E86" s="33">
        <v>0.45</v>
      </c>
      <c r="F86" s="30"/>
      <c r="G86" s="30"/>
      <c r="H86" s="30"/>
      <c r="I86" s="30"/>
      <c r="J86" s="30"/>
      <c r="K86" s="30"/>
      <c r="L86" s="30"/>
      <c r="M86" s="30"/>
      <c r="N86" s="30"/>
    </row>
    <row r="87" spans="1:14" s="74" customFormat="1" ht="11.25">
      <c r="A87" s="204"/>
      <c r="B87" s="151" t="s">
        <v>62</v>
      </c>
      <c r="C87" s="39"/>
      <c r="D87" s="33">
        <v>8</v>
      </c>
      <c r="E87" s="33">
        <v>8</v>
      </c>
      <c r="F87" s="30"/>
      <c r="G87" s="30"/>
      <c r="H87" s="30"/>
      <c r="I87" s="30"/>
      <c r="J87" s="30"/>
      <c r="K87" s="30"/>
      <c r="L87" s="30"/>
      <c r="M87" s="30"/>
      <c r="N87" s="30"/>
    </row>
    <row r="88" spans="1:14" s="74" customFormat="1" ht="12.75" customHeight="1">
      <c r="A88" s="204"/>
      <c r="B88" s="151" t="s">
        <v>87</v>
      </c>
      <c r="C88" s="39"/>
      <c r="D88" s="33">
        <v>5</v>
      </c>
      <c r="E88" s="33">
        <v>4</v>
      </c>
      <c r="F88" s="30"/>
      <c r="G88" s="30"/>
      <c r="H88" s="30"/>
      <c r="I88" s="30"/>
      <c r="J88" s="30"/>
      <c r="K88" s="30"/>
      <c r="L88" s="30"/>
      <c r="M88" s="30"/>
      <c r="N88" s="30"/>
    </row>
    <row r="89" spans="1:14" s="74" customFormat="1" ht="12.75" customHeight="1">
      <c r="A89" s="204"/>
      <c r="B89" s="151"/>
      <c r="C89" s="39"/>
      <c r="D89" s="33"/>
      <c r="E89" s="33"/>
      <c r="F89" s="30"/>
      <c r="G89" s="30"/>
      <c r="H89" s="30"/>
      <c r="I89" s="30"/>
      <c r="J89" s="30"/>
      <c r="K89" s="30"/>
      <c r="L89" s="30"/>
      <c r="M89" s="30"/>
      <c r="N89" s="30"/>
    </row>
    <row r="90" spans="1:14" s="74" customFormat="1" ht="12" thickBot="1">
      <c r="A90" s="255"/>
      <c r="B90" s="312"/>
      <c r="C90" s="114"/>
      <c r="D90" s="186"/>
      <c r="E90" s="186"/>
      <c r="F90" s="116"/>
      <c r="G90" s="116"/>
      <c r="H90" s="116"/>
      <c r="I90" s="116"/>
      <c r="J90" s="116"/>
      <c r="K90" s="116"/>
      <c r="L90" s="116"/>
      <c r="M90" s="116"/>
      <c r="N90" s="116"/>
    </row>
    <row r="91" spans="1:14" s="74" customFormat="1" ht="12" thickBot="1">
      <c r="A91" s="257"/>
      <c r="B91" s="390" t="s">
        <v>84</v>
      </c>
      <c r="C91" s="334">
        <v>0.17</v>
      </c>
      <c r="D91" s="241"/>
      <c r="E91" s="241"/>
      <c r="F91" s="237">
        <f>SUM(F92:F111)</f>
        <v>19.48</v>
      </c>
      <c r="G91" s="237">
        <f aca="true" t="shared" si="4" ref="G91:L91">SUM(G92:G111)</f>
        <v>8.209999999999999</v>
      </c>
      <c r="H91" s="237">
        <f t="shared" si="4"/>
        <v>29.159999999999997</v>
      </c>
      <c r="I91" s="237">
        <f t="shared" si="4"/>
        <v>268.86</v>
      </c>
      <c r="J91" s="237"/>
      <c r="K91" s="237"/>
      <c r="L91" s="237">
        <f t="shared" si="4"/>
        <v>1.35</v>
      </c>
      <c r="M91" s="237"/>
      <c r="N91" s="297"/>
    </row>
    <row r="92" spans="1:14" s="74" customFormat="1" ht="42.75">
      <c r="A92" s="324">
        <v>207.217</v>
      </c>
      <c r="B92" s="313" t="s">
        <v>268</v>
      </c>
      <c r="C92" s="199" t="s">
        <v>305</v>
      </c>
      <c r="D92" s="202"/>
      <c r="E92" s="202"/>
      <c r="F92" s="199">
        <v>16.35</v>
      </c>
      <c r="G92" s="199">
        <v>6.77</v>
      </c>
      <c r="H92" s="199">
        <v>15.91</v>
      </c>
      <c r="I92" s="199">
        <v>190.06</v>
      </c>
      <c r="J92" s="199"/>
      <c r="K92" s="199"/>
      <c r="L92" s="199">
        <v>0.7</v>
      </c>
      <c r="M92" s="199"/>
      <c r="N92" s="199"/>
    </row>
    <row r="93" spans="1:14" s="74" customFormat="1" ht="11.25">
      <c r="A93" s="204"/>
      <c r="B93" s="40" t="s">
        <v>119</v>
      </c>
      <c r="C93" s="30"/>
      <c r="D93" s="33">
        <v>75</v>
      </c>
      <c r="E93" s="33">
        <v>75</v>
      </c>
      <c r="F93" s="30"/>
      <c r="G93" s="30"/>
      <c r="H93" s="30"/>
      <c r="I93" s="30"/>
      <c r="J93" s="30"/>
      <c r="K93" s="30"/>
      <c r="L93" s="30"/>
      <c r="M93" s="30"/>
      <c r="N93" s="30"/>
    </row>
    <row r="94" spans="1:14" s="99" customFormat="1" ht="11.25">
      <c r="A94" s="204"/>
      <c r="B94" s="40" t="s">
        <v>61</v>
      </c>
      <c r="C94" s="30"/>
      <c r="D94" s="33">
        <v>20</v>
      </c>
      <c r="E94" s="33">
        <v>20</v>
      </c>
      <c r="F94" s="30"/>
      <c r="G94" s="30"/>
      <c r="H94" s="30"/>
      <c r="I94" s="30"/>
      <c r="J94" s="30"/>
      <c r="K94" s="30"/>
      <c r="L94" s="30"/>
      <c r="M94" s="30"/>
      <c r="N94" s="30"/>
    </row>
    <row r="95" spans="1:14" s="74" customFormat="1" ht="11.25">
      <c r="A95" s="204"/>
      <c r="B95" s="40" t="s">
        <v>116</v>
      </c>
      <c r="C95" s="30"/>
      <c r="D95" s="33">
        <v>3</v>
      </c>
      <c r="E95" s="33">
        <v>3</v>
      </c>
      <c r="F95" s="30"/>
      <c r="G95" s="30"/>
      <c r="H95" s="30"/>
      <c r="I95" s="30"/>
      <c r="J95" s="30"/>
      <c r="K95" s="30"/>
      <c r="L95" s="30"/>
      <c r="M95" s="30"/>
      <c r="N95" s="30"/>
    </row>
    <row r="96" spans="1:14" s="74" customFormat="1" ht="11.25">
      <c r="A96" s="204"/>
      <c r="B96" s="40" t="s">
        <v>82</v>
      </c>
      <c r="C96" s="30"/>
      <c r="D96" s="33" t="s">
        <v>265</v>
      </c>
      <c r="E96" s="33">
        <v>8</v>
      </c>
      <c r="F96" s="30"/>
      <c r="G96" s="30"/>
      <c r="H96" s="30"/>
      <c r="I96" s="30"/>
      <c r="J96" s="30"/>
      <c r="K96" s="30"/>
      <c r="L96" s="30"/>
      <c r="M96" s="30"/>
      <c r="N96" s="30"/>
    </row>
    <row r="97" spans="1:14" s="74" customFormat="1" ht="11.25">
      <c r="A97" s="204"/>
      <c r="B97" s="57" t="s">
        <v>137</v>
      </c>
      <c r="C97" s="39"/>
      <c r="D97" s="33">
        <v>4</v>
      </c>
      <c r="E97" s="33">
        <v>4</v>
      </c>
      <c r="F97" s="30"/>
      <c r="G97" s="30"/>
      <c r="H97" s="30"/>
      <c r="I97" s="30"/>
      <c r="J97" s="30"/>
      <c r="K97" s="30"/>
      <c r="L97" s="30"/>
      <c r="M97" s="30"/>
      <c r="N97" s="62"/>
    </row>
    <row r="98" spans="1:14" s="74" customFormat="1" ht="11.25">
      <c r="A98" s="204"/>
      <c r="B98" s="57" t="s">
        <v>76</v>
      </c>
      <c r="C98" s="39"/>
      <c r="D98" s="33">
        <v>2</v>
      </c>
      <c r="E98" s="33">
        <v>2</v>
      </c>
      <c r="F98" s="30"/>
      <c r="G98" s="30"/>
      <c r="H98" s="30"/>
      <c r="I98" s="30"/>
      <c r="J98" s="30"/>
      <c r="K98" s="30"/>
      <c r="L98" s="30"/>
      <c r="M98" s="30"/>
      <c r="N98" s="30"/>
    </row>
    <row r="99" spans="1:14" s="74" customFormat="1" ht="11.25">
      <c r="A99" s="204"/>
      <c r="B99" s="40" t="s">
        <v>198</v>
      </c>
      <c r="C99" s="30"/>
      <c r="D99" s="34">
        <v>4</v>
      </c>
      <c r="E99" s="34">
        <v>4</v>
      </c>
      <c r="F99" s="30"/>
      <c r="G99" s="30"/>
      <c r="H99" s="30"/>
      <c r="I99" s="30"/>
      <c r="J99" s="30"/>
      <c r="K99" s="30"/>
      <c r="L99" s="30"/>
      <c r="M99" s="30"/>
      <c r="N99" s="30"/>
    </row>
    <row r="100" spans="1:14" s="74" customFormat="1" ht="11.25">
      <c r="A100" s="204"/>
      <c r="B100" s="40" t="s">
        <v>61</v>
      </c>
      <c r="C100" s="30"/>
      <c r="D100" s="34">
        <v>20</v>
      </c>
      <c r="E100" s="34">
        <v>20</v>
      </c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1:14" s="74" customFormat="1" ht="11.25">
      <c r="A101" s="204"/>
      <c r="B101" s="40" t="s">
        <v>92</v>
      </c>
      <c r="C101" s="30"/>
      <c r="D101" s="33">
        <v>5</v>
      </c>
      <c r="E101" s="33">
        <v>5</v>
      </c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1:14" s="74" customFormat="1" ht="11.25">
      <c r="A102" s="204"/>
      <c r="B102" s="40" t="s">
        <v>137</v>
      </c>
      <c r="C102" s="30"/>
      <c r="D102" s="33">
        <v>2</v>
      </c>
      <c r="E102" s="33">
        <v>2</v>
      </c>
      <c r="F102" s="62"/>
      <c r="G102" s="62"/>
      <c r="H102" s="62"/>
      <c r="I102" s="62"/>
      <c r="J102" s="62"/>
      <c r="K102" s="62"/>
      <c r="L102" s="62"/>
      <c r="M102" s="62"/>
      <c r="N102" s="30"/>
    </row>
    <row r="103" spans="1:14" s="74" customFormat="1" ht="11.25">
      <c r="A103" s="204"/>
      <c r="B103" s="40" t="s">
        <v>76</v>
      </c>
      <c r="C103" s="30"/>
      <c r="D103" s="33">
        <v>2</v>
      </c>
      <c r="E103" s="33">
        <v>2</v>
      </c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1:14" s="74" customFormat="1" ht="11.25">
      <c r="A104" s="204"/>
      <c r="B104" s="40"/>
      <c r="C104" s="30"/>
      <c r="D104" s="33"/>
      <c r="E104" s="33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1:14" s="74" customFormat="1" ht="21">
      <c r="A105" s="274">
        <v>259</v>
      </c>
      <c r="B105" s="77" t="s">
        <v>269</v>
      </c>
      <c r="C105" s="30">
        <v>150</v>
      </c>
      <c r="D105" s="33"/>
      <c r="E105" s="33"/>
      <c r="F105" s="30">
        <v>1.45</v>
      </c>
      <c r="G105" s="30">
        <v>1.25</v>
      </c>
      <c r="H105" s="30">
        <v>2.4</v>
      </c>
      <c r="I105" s="30">
        <v>27</v>
      </c>
      <c r="J105" s="30"/>
      <c r="K105" s="30"/>
      <c r="L105" s="30">
        <v>0.65</v>
      </c>
      <c r="M105" s="30"/>
      <c r="N105" s="30"/>
    </row>
    <row r="106" spans="1:14" s="74" customFormat="1" ht="11.25">
      <c r="A106" s="204"/>
      <c r="B106" s="40" t="s">
        <v>86</v>
      </c>
      <c r="C106" s="30"/>
      <c r="D106" s="33">
        <v>0.45</v>
      </c>
      <c r="E106" s="33">
        <v>0.45</v>
      </c>
      <c r="F106" s="30"/>
      <c r="G106" s="30"/>
      <c r="H106" s="30"/>
      <c r="I106" s="30"/>
      <c r="J106" s="30"/>
      <c r="K106" s="30"/>
      <c r="L106" s="30"/>
      <c r="M106" s="30"/>
      <c r="N106" s="29"/>
    </row>
    <row r="107" spans="1:14" s="74" customFormat="1" ht="11.25">
      <c r="A107" s="204"/>
      <c r="B107" s="40" t="s">
        <v>110</v>
      </c>
      <c r="C107" s="30"/>
      <c r="D107" s="33">
        <v>110</v>
      </c>
      <c r="E107" s="33">
        <v>110</v>
      </c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1:14" s="74" customFormat="1" ht="11.25">
      <c r="A108" s="204"/>
      <c r="B108" s="40" t="s">
        <v>61</v>
      </c>
      <c r="C108" s="30"/>
      <c r="D108" s="33">
        <v>50</v>
      </c>
      <c r="E108" s="33">
        <v>50</v>
      </c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1:14" s="74" customFormat="1" ht="11.25">
      <c r="A109" s="204"/>
      <c r="B109" s="40"/>
      <c r="C109" s="30"/>
      <c r="D109" s="33"/>
      <c r="E109" s="33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1:14" s="74" customFormat="1" ht="11.25">
      <c r="A110" s="204"/>
      <c r="B110" s="40"/>
      <c r="C110" s="30"/>
      <c r="D110" s="33"/>
      <c r="E110" s="33"/>
      <c r="F110" s="30"/>
      <c r="G110" s="30"/>
      <c r="H110" s="30"/>
      <c r="I110" s="30"/>
      <c r="J110" s="30"/>
      <c r="K110" s="30"/>
      <c r="L110" s="30"/>
      <c r="M110" s="30"/>
      <c r="N110" s="62"/>
    </row>
    <row r="111" spans="1:14" s="74" customFormat="1" ht="21">
      <c r="A111" s="204"/>
      <c r="B111" s="77" t="s">
        <v>65</v>
      </c>
      <c r="C111" s="39">
        <v>23</v>
      </c>
      <c r="D111" s="33">
        <v>23</v>
      </c>
      <c r="E111" s="33">
        <v>23</v>
      </c>
      <c r="F111" s="29">
        <v>1.68</v>
      </c>
      <c r="G111" s="29">
        <v>0.19</v>
      </c>
      <c r="H111" s="29">
        <v>10.85</v>
      </c>
      <c r="I111" s="29">
        <v>51.8</v>
      </c>
      <c r="J111" s="29"/>
      <c r="K111" s="29"/>
      <c r="L111" s="29">
        <v>0</v>
      </c>
      <c r="M111" s="29"/>
      <c r="N111" s="30"/>
    </row>
    <row r="112" spans="1:14" s="74" customFormat="1" ht="12.75">
      <c r="A112" s="505" t="s">
        <v>122</v>
      </c>
      <c r="B112" s="506"/>
      <c r="C112" s="30">
        <f>SUM(C9:C111)</f>
        <v>1552.98</v>
      </c>
      <c r="D112" s="141">
        <f>SUM(D9:D111)</f>
        <v>2284.0699999999997</v>
      </c>
      <c r="E112" s="141">
        <f>SUM(E9:E111)</f>
        <v>2002.47</v>
      </c>
      <c r="F112" s="30">
        <f>SUM(F91,F72,F34,F31,F9)</f>
        <v>69.51</v>
      </c>
      <c r="G112" s="30">
        <f aca="true" t="shared" si="5" ref="G112:L112">SUM(G91,G72,G34,G31,G9)</f>
        <v>53.040000000000006</v>
      </c>
      <c r="H112" s="30">
        <f t="shared" si="5"/>
        <v>239.30000000000004</v>
      </c>
      <c r="I112" s="30">
        <f t="shared" si="5"/>
        <v>1585.0100000000002</v>
      </c>
      <c r="J112" s="30"/>
      <c r="K112" s="30"/>
      <c r="L112" s="30">
        <f t="shared" si="5"/>
        <v>52.7</v>
      </c>
      <c r="M112" s="30"/>
      <c r="N112" s="30"/>
    </row>
    <row r="113" spans="1:14" s="74" customFormat="1" ht="12.75">
      <c r="A113" s="208"/>
      <c r="N113" s="60"/>
    </row>
  </sheetData>
  <sheetProtection/>
  <mergeCells count="17">
    <mergeCell ref="A18:A20"/>
    <mergeCell ref="N18:N20"/>
    <mergeCell ref="M18:M20"/>
    <mergeCell ref="L18:L20"/>
    <mergeCell ref="K18:K20"/>
    <mergeCell ref="I18:I20"/>
    <mergeCell ref="J18:J20"/>
    <mergeCell ref="A112:B112"/>
    <mergeCell ref="F7:H7"/>
    <mergeCell ref="J7:L7"/>
    <mergeCell ref="B18:B20"/>
    <mergeCell ref="C18:C20"/>
    <mergeCell ref="D18:D20"/>
    <mergeCell ref="E18:E20"/>
    <mergeCell ref="H18:H20"/>
    <mergeCell ref="G18:G20"/>
    <mergeCell ref="F18:F20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Админ</cp:lastModifiedBy>
  <cp:lastPrinted>2014-07-01T07:16:58Z</cp:lastPrinted>
  <dcterms:created xsi:type="dcterms:W3CDTF">2011-01-19T06:08:28Z</dcterms:created>
  <dcterms:modified xsi:type="dcterms:W3CDTF">2017-02-09T09:44:33Z</dcterms:modified>
  <cp:category/>
  <cp:version/>
  <cp:contentType/>
  <cp:contentStatus/>
</cp:coreProperties>
</file>